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650" tabRatio="737" activeTab="0"/>
  </bookViews>
  <sheets>
    <sheet name="国・公・私立計【男女】" sheetId="1" r:id="rId1"/>
    <sheet name="国・公・私立計【男】" sheetId="2" r:id="rId2"/>
    <sheet name="国・公・私立計【女】" sheetId="3" r:id="rId3"/>
    <sheet name="公立計【男女】" sheetId="4" r:id="rId4"/>
    <sheet name="公立【男】" sheetId="5" r:id="rId5"/>
    <sheet name="公立【女】" sheetId="6" r:id="rId6"/>
    <sheet name="国・私立計【男女】" sheetId="7" r:id="rId7"/>
    <sheet name="国・私立【男】" sheetId="8" r:id="rId8"/>
    <sheet name="国・私立【女】" sheetId="9" r:id="rId9"/>
  </sheets>
  <definedNames>
    <definedName name="_xlnm.Print_Area" localSheetId="5">'公立【女】'!$B$1:$V$44</definedName>
    <definedName name="_xlnm.Print_Area" localSheetId="4">'公立【男】'!$B$1:$V$44</definedName>
    <definedName name="_xlnm.Print_Area" localSheetId="3">'公立計【男女】'!$B$1:$V$44</definedName>
    <definedName name="_xlnm.Print_Area" localSheetId="2">'国・公・私立計【女】'!$B$1:$V$46</definedName>
    <definedName name="_xlnm.Print_Area" localSheetId="1">'国・公・私立計【男】'!$B$1:$V$46</definedName>
    <definedName name="_xlnm.Print_Area" localSheetId="0">'国・公・私立計【男女】'!$B$1:$V$46</definedName>
    <definedName name="_xlnm.Print_Area" localSheetId="8">'国・私立【女】'!$B$1:$V$29</definedName>
    <definedName name="_xlnm.Print_Area" localSheetId="7">'国・私立【男】'!$B$1:$V$29</definedName>
    <definedName name="_xlnm.Print_Area" localSheetId="6">'国・私立計【男女】'!$B$1:$V$29</definedName>
  </definedNames>
  <calcPr fullCalcOnLoad="1"/>
</workbook>
</file>

<file path=xl/sharedStrings.xml><?xml version="1.0" encoding="utf-8"?>
<sst xmlns="http://schemas.openxmlformats.org/spreadsheetml/2006/main" count="616" uniqueCount="72">
  <si>
    <t>区　分</t>
  </si>
  <si>
    <t>合　計</t>
  </si>
  <si>
    <t>Ａ　大学等進学者</t>
  </si>
  <si>
    <t>専修学校一般　　　課程等入学者</t>
  </si>
  <si>
    <t>小　計</t>
  </si>
  <si>
    <t>大学学部</t>
  </si>
  <si>
    <t>各種学校</t>
  </si>
  <si>
    <t>左記以外の者</t>
  </si>
  <si>
    <t>（卒業者総数）</t>
  </si>
  <si>
    <t>（全日制）計</t>
  </si>
  <si>
    <t>普　　　通</t>
  </si>
  <si>
    <t>農　　　業</t>
  </si>
  <si>
    <t>工　　　業</t>
  </si>
  <si>
    <t>商　　　業</t>
  </si>
  <si>
    <t>水　　　産</t>
  </si>
  <si>
    <t>家　　　庭</t>
  </si>
  <si>
    <t>情　　　報</t>
  </si>
  <si>
    <t>総合学科</t>
  </si>
  <si>
    <t>そ　の　他</t>
  </si>
  <si>
    <t>（定時制）計</t>
  </si>
  <si>
    <t>比率（％）</t>
  </si>
  <si>
    <t>Ｂ</t>
  </si>
  <si>
    <t>Ｃ　</t>
  </si>
  <si>
    <t xml:space="preserve"> Ｄ</t>
  </si>
  <si>
    <t>Ｆ</t>
  </si>
  <si>
    <t xml:space="preserve"> Ｇ </t>
  </si>
  <si>
    <t>H</t>
  </si>
  <si>
    <t>死亡・不詳</t>
  </si>
  <si>
    <t>就職進学者        入学者数（再掲）</t>
  </si>
  <si>
    <t>【全日制】</t>
  </si>
  <si>
    <t>（国立）普通</t>
  </si>
  <si>
    <t>（私立）   計</t>
  </si>
  <si>
    <t>看　　　護</t>
  </si>
  <si>
    <t>福　　　祉</t>
  </si>
  <si>
    <t>（私立）   計</t>
  </si>
  <si>
    <t>Ｂ</t>
  </si>
  <si>
    <t>Ｃ　</t>
  </si>
  <si>
    <t xml:space="preserve"> Ｄ</t>
  </si>
  <si>
    <t>Ｆ</t>
  </si>
  <si>
    <t xml:space="preserve"> Ｇ </t>
  </si>
  <si>
    <t>H</t>
  </si>
  <si>
    <t>死亡・不詳</t>
  </si>
  <si>
    <t>第６表　高等学校卒業者の課程別・学科別進路状況（国・私立）【女】</t>
  </si>
  <si>
    <t>第６表　高等学校卒業者の課程別・学科別進路状況（国・公・私立）【男】</t>
  </si>
  <si>
    <t>第６表　高等学校卒業者の課程別・学科別進路状況（国・公・私立）【女】</t>
  </si>
  <si>
    <t>第６表　高等学校卒業者の課程別・学科別進路状況（公立）【男】</t>
  </si>
  <si>
    <t>第６表　高等学校卒業者の課程別・学科別進路状況（公立）【女】</t>
  </si>
  <si>
    <t>第６表　高等学校卒業者の課程別・学科別進路状況（国・私立）【男】</t>
  </si>
  <si>
    <t>福　　　祉</t>
  </si>
  <si>
    <t>第６表　高等学校卒業者の課程別・学科別進路状況（国・公・私立）【男女計】</t>
  </si>
  <si>
    <t>第６表　高等学校卒業者の課程別・学科別進路状況（公立）【男女計】</t>
  </si>
  <si>
    <t>第６表　高等学校卒業者の課程別・学科別進路状況（国・私立）【男女計】</t>
  </si>
  <si>
    <r>
      <t xml:space="preserve">Ｅ　就職者
</t>
    </r>
    <r>
      <rPr>
        <b/>
        <sz val="9"/>
        <rFont val="ＭＳ Ｐゴシック"/>
        <family val="3"/>
      </rPr>
      <t>(左記ABCDを除く)</t>
    </r>
  </si>
  <si>
    <t>雇用契約が一年以上かつフルタイム勤務相当の者</t>
  </si>
  <si>
    <t>注　※１　</t>
  </si>
  <si>
    <t>※２　</t>
  </si>
  <si>
    <t>雇用契約が一年未満又は短時間勤務の者</t>
  </si>
  <si>
    <t>(左記ABCDのうち就職している者）</t>
  </si>
  <si>
    <t>本　　科
短期大学</t>
  </si>
  <si>
    <t>の 通 信
大学・短大</t>
  </si>
  <si>
    <t>の 別 科
大学・短大</t>
  </si>
  <si>
    <t>専攻科
高等学校</t>
  </si>
  <si>
    <t>高等部専攻科
特別支援学校</t>
  </si>
  <si>
    <t>専門課程進学者
専　修　学　校</t>
  </si>
  <si>
    <t>一般課程等
専修学校</t>
  </si>
  <si>
    <t>発施設等入学者
公共職業能力開</t>
  </si>
  <si>
    <t>自営業主等
従　業 員
正規の職員･</t>
  </si>
  <si>
    <t>※１
ない者
正規の職員等で</t>
  </si>
  <si>
    <t>※２
就いた者
一時的な仕事に</t>
  </si>
  <si>
    <t>職員等
正規の</t>
  </si>
  <si>
    <t>ない者
職員等で
正規の</t>
  </si>
  <si>
    <t>平成28年３月卒業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</si>
</sst>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_ * #,##0.0_ ;_ * \-#,##0.0_ ;_ * &quot;-&quot;?_ ;_ @_ "/>
    <numFmt numFmtId="181" formatCode="0.0;0;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dotted"/>
      <right/>
      <top style="medium"/>
      <bottom/>
    </border>
    <border>
      <left/>
      <right style="dotted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dotted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dotted"/>
      <right/>
      <top/>
      <bottom/>
    </border>
    <border>
      <left/>
      <right style="dotted"/>
      <top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/>
      <right/>
      <top/>
      <bottom style="medium"/>
    </border>
    <border>
      <left/>
      <right style="dotted"/>
      <top style="dashed"/>
      <bottom/>
    </border>
    <border>
      <left/>
      <right/>
      <top style="dashed"/>
      <bottom/>
    </border>
    <border>
      <left style="thin"/>
      <right style="thin"/>
      <top style="dashed"/>
      <bottom/>
    </border>
    <border>
      <left style="dotted"/>
      <right style="thin"/>
      <top style="medium"/>
      <bottom/>
    </border>
    <border>
      <left style="dotted"/>
      <right style="thin"/>
      <top/>
      <bottom/>
    </border>
    <border>
      <left style="thin"/>
      <right style="double"/>
      <top style="medium"/>
      <bottom/>
    </border>
    <border>
      <left style="dotted"/>
      <right style="thin"/>
      <top/>
      <bottom style="medium"/>
    </border>
    <border>
      <left style="thin"/>
      <right style="double"/>
      <top/>
      <bottom style="medium"/>
    </border>
    <border>
      <left style="medium"/>
      <right/>
      <top style="dotted"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dotted"/>
      <top/>
      <bottom style="medium"/>
    </border>
    <border>
      <left style="dotted"/>
      <right/>
      <top/>
      <bottom style="medium"/>
    </border>
    <border>
      <left style="medium"/>
      <right style="medium"/>
      <top style="dashed"/>
      <bottom/>
    </border>
    <border>
      <left style="medium"/>
      <right style="thin"/>
      <top/>
      <bottom style="dotted"/>
    </border>
    <border>
      <left>
        <color indexed="63"/>
      </left>
      <right>
        <color indexed="63"/>
      </right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thin"/>
      <top/>
      <bottom style="dotted"/>
    </border>
    <border>
      <left style="thin"/>
      <right style="dotted"/>
      <top/>
      <bottom style="dotted"/>
    </border>
    <border>
      <left style="thin"/>
      <right style="double"/>
      <top/>
      <bottom style="dotted"/>
    </border>
    <border>
      <left/>
      <right style="medium"/>
      <top/>
      <bottom style="dotted"/>
    </border>
    <border>
      <left style="medium"/>
      <right style="thin"/>
      <top style="dashed"/>
      <bottom/>
    </border>
    <border>
      <left/>
      <right style="medium"/>
      <top style="dashed"/>
      <bottom/>
    </border>
    <border>
      <left>
        <color indexed="63"/>
      </left>
      <right style="thin"/>
      <top/>
      <bottom style="medium"/>
    </border>
    <border>
      <left style="double"/>
      <right style="dotted"/>
      <top/>
      <bottom/>
    </border>
    <border>
      <left style="thin"/>
      <right style="double"/>
      <top style="dashed"/>
      <bottom/>
    </border>
    <border>
      <left>
        <color indexed="63"/>
      </left>
      <right style="dotted"/>
      <top>
        <color indexed="63"/>
      </top>
      <bottom style="dotted"/>
    </border>
    <border>
      <left style="double"/>
      <right style="dotted"/>
      <top style="medium"/>
      <bottom/>
    </border>
    <border>
      <left style="double"/>
      <right style="dotted"/>
      <top/>
      <bottom style="medium"/>
    </border>
    <border>
      <left style="double"/>
      <right style="dotted"/>
      <top style="dashed"/>
      <bottom/>
    </border>
    <border>
      <left>
        <color indexed="63"/>
      </left>
      <right style="thin"/>
      <top style="dashed"/>
      <bottom/>
    </border>
    <border>
      <left style="thin"/>
      <right style="dotted"/>
      <top style="dashed"/>
      <bottom/>
    </border>
    <border>
      <left>
        <color indexed="63"/>
      </left>
      <right style="thin"/>
      <top/>
      <bottom style="dotted"/>
    </border>
    <border>
      <left/>
      <right style="dotted"/>
      <top style="thin"/>
      <bottom/>
    </border>
    <border>
      <left style="double"/>
      <right style="dotted"/>
      <top style="thin"/>
      <bottom/>
    </border>
    <border>
      <left style="double"/>
      <right style="dotted"/>
      <top style="thin"/>
      <bottom style="medium"/>
    </border>
    <border>
      <left style="medium"/>
      <right style="medium"/>
      <top style="dotted"/>
      <bottom/>
    </border>
    <border>
      <left style="medium"/>
      <right style="thin"/>
      <top style="dotted"/>
      <bottom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thin"/>
      <right style="thin"/>
      <top style="dotted"/>
      <bottom/>
    </border>
    <border>
      <left style="thin"/>
      <right style="dotted"/>
      <top style="dotted"/>
      <bottom/>
    </border>
    <border>
      <left>
        <color indexed="63"/>
      </left>
      <right style="thin"/>
      <top style="dotted"/>
      <bottom/>
    </border>
    <border>
      <left/>
      <right/>
      <top style="dotted"/>
      <bottom/>
    </border>
    <border>
      <left style="double"/>
      <right style="dotted"/>
      <top style="dotted"/>
      <bottom/>
    </border>
    <border>
      <left/>
      <right style="medium"/>
      <top style="dotted"/>
      <bottom/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/>
      <bottom/>
    </border>
    <border>
      <left style="dotted"/>
      <right style="thin"/>
      <top style="dotted"/>
      <bottom/>
    </border>
    <border>
      <left style="thin"/>
      <right style="double"/>
      <top style="dotted"/>
      <bottom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dotted"/>
      <top>
        <color indexed="63"/>
      </top>
      <bottom style="medium"/>
    </border>
    <border>
      <left style="dotted"/>
      <right style="medium"/>
      <top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>
        <color indexed="63"/>
      </left>
      <right>
        <color indexed="63"/>
      </right>
      <top style="hair"/>
      <bottom/>
    </border>
    <border>
      <left style="dotted"/>
      <right style="dotted"/>
      <top style="hair"/>
      <bottom/>
    </border>
    <border>
      <left style="dotted"/>
      <right style="thin"/>
      <top style="hair"/>
      <bottom/>
    </border>
    <border>
      <left style="thin"/>
      <right style="thin"/>
      <top style="hair"/>
      <bottom/>
    </border>
    <border>
      <left style="thin"/>
      <right style="dotted"/>
      <top style="hair"/>
      <bottom/>
    </border>
    <border>
      <left>
        <color indexed="63"/>
      </left>
      <right style="thin"/>
      <top style="hair"/>
      <bottom/>
    </border>
    <border>
      <left style="thin"/>
      <right style="double"/>
      <top style="hair"/>
      <bottom/>
    </border>
    <border>
      <left>
        <color indexed="63"/>
      </left>
      <right style="dotted"/>
      <top style="hair"/>
      <bottom/>
    </border>
    <border>
      <left/>
      <right style="medium"/>
      <top style="hair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tted"/>
      <right/>
      <top style="thin"/>
      <bottom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 style="medium"/>
      <top/>
      <bottom style="thin"/>
    </border>
  </borders>
  <cellStyleXfs count="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3" fillId="0" borderId="0" applyFill="0" applyBorder="0" applyAlignment="0"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79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661">
    <xf numFmtId="0" fontId="0" fillId="0" borderId="0" xfId="0" applyAlignment="1">
      <alignment vertical="center"/>
    </xf>
    <xf numFmtId="41" fontId="0" fillId="0" borderId="0" xfId="70" applyNumberFormat="1" applyFont="1" applyFill="1" applyBorder="1" applyAlignment="1" applyProtection="1">
      <alignment/>
      <protection locked="0"/>
    </xf>
    <xf numFmtId="180" fontId="0" fillId="0" borderId="13" xfId="70" applyNumberFormat="1" applyFont="1" applyFill="1" applyBorder="1" applyAlignment="1">
      <alignment/>
    </xf>
    <xf numFmtId="180" fontId="0" fillId="0" borderId="14" xfId="70" applyNumberFormat="1" applyFont="1" applyFill="1" applyBorder="1" applyAlignment="1">
      <alignment/>
    </xf>
    <xf numFmtId="180" fontId="0" fillId="0" borderId="15" xfId="70" applyNumberFormat="1" applyFont="1" applyFill="1" applyBorder="1" applyAlignment="1">
      <alignment/>
    </xf>
    <xf numFmtId="180" fontId="0" fillId="0" borderId="16" xfId="70" applyNumberFormat="1" applyFont="1" applyFill="1" applyBorder="1" applyAlignment="1">
      <alignment/>
    </xf>
    <xf numFmtId="180" fontId="0" fillId="0" borderId="17" xfId="70" applyNumberFormat="1" applyFont="1" applyFill="1" applyBorder="1" applyAlignment="1">
      <alignment/>
    </xf>
    <xf numFmtId="180" fontId="0" fillId="0" borderId="18" xfId="70" applyNumberFormat="1" applyFont="1" applyFill="1" applyBorder="1" applyAlignment="1">
      <alignment/>
    </xf>
    <xf numFmtId="180" fontId="0" fillId="0" borderId="19" xfId="70" applyNumberFormat="1" applyFont="1" applyFill="1" applyBorder="1" applyAlignment="1">
      <alignment/>
    </xf>
    <xf numFmtId="180" fontId="0" fillId="0" borderId="20" xfId="70" applyNumberFormat="1" applyFont="1" applyFill="1" applyBorder="1" applyAlignment="1">
      <alignment/>
    </xf>
    <xf numFmtId="180" fontId="0" fillId="0" borderId="21" xfId="70" applyNumberFormat="1" applyFont="1" applyFill="1" applyBorder="1" applyAlignment="1">
      <alignment/>
    </xf>
    <xf numFmtId="0" fontId="14" fillId="0" borderId="0" xfId="83" applyFont="1" applyFill="1" applyBorder="1">
      <alignment/>
      <protection/>
    </xf>
    <xf numFmtId="0" fontId="0" fillId="0" borderId="0" xfId="83" applyFont="1" applyFill="1">
      <alignment/>
      <protection/>
    </xf>
    <xf numFmtId="41" fontId="0" fillId="0" borderId="13" xfId="70" applyNumberFormat="1" applyFont="1" applyFill="1" applyBorder="1" applyAlignment="1">
      <alignment shrinkToFit="1"/>
    </xf>
    <xf numFmtId="41" fontId="0" fillId="0" borderId="22" xfId="70" applyNumberFormat="1" applyFont="1" applyFill="1" applyBorder="1" applyAlignment="1">
      <alignment shrinkToFit="1"/>
    </xf>
    <xf numFmtId="41" fontId="0" fillId="0" borderId="23" xfId="70" applyNumberFormat="1" applyFont="1" applyFill="1" applyBorder="1" applyAlignment="1">
      <alignment shrinkToFit="1"/>
    </xf>
    <xf numFmtId="41" fontId="0" fillId="0" borderId="15" xfId="70" applyNumberFormat="1" applyFont="1" applyFill="1" applyBorder="1" applyAlignment="1">
      <alignment shrinkToFit="1"/>
    </xf>
    <xf numFmtId="41" fontId="0" fillId="0" borderId="24" xfId="70" applyNumberFormat="1" applyFont="1" applyFill="1" applyBorder="1" applyAlignment="1">
      <alignment shrinkToFit="1"/>
    </xf>
    <xf numFmtId="41" fontId="0" fillId="0" borderId="16" xfId="70" applyNumberFormat="1" applyFont="1" applyFill="1" applyBorder="1" applyAlignment="1">
      <alignment shrinkToFit="1"/>
    </xf>
    <xf numFmtId="41" fontId="0" fillId="0" borderId="25" xfId="70" applyNumberFormat="1" applyFont="1" applyFill="1" applyBorder="1" applyAlignment="1">
      <alignment shrinkToFit="1"/>
    </xf>
    <xf numFmtId="0" fontId="15" fillId="0" borderId="0" xfId="83" applyFont="1" applyFill="1" applyBorder="1" applyAlignment="1">
      <alignment horizontal="right"/>
      <protection/>
    </xf>
    <xf numFmtId="41" fontId="0" fillId="0" borderId="0" xfId="70" applyNumberFormat="1" applyFont="1" applyFill="1" applyBorder="1" applyAlignment="1">
      <alignment/>
    </xf>
    <xf numFmtId="41" fontId="0" fillId="0" borderId="0" xfId="83" applyNumberFormat="1" applyFont="1" applyFill="1" applyProtection="1">
      <alignment/>
      <protection locked="0"/>
    </xf>
    <xf numFmtId="0" fontId="15" fillId="0" borderId="0" xfId="83" applyFont="1" applyFill="1" applyBorder="1">
      <alignment/>
      <protection/>
    </xf>
    <xf numFmtId="180" fontId="0" fillId="0" borderId="26" xfId="70" applyNumberFormat="1" applyFont="1" applyFill="1" applyBorder="1" applyAlignment="1">
      <alignment/>
    </xf>
    <xf numFmtId="180" fontId="0" fillId="0" borderId="27" xfId="70" applyNumberFormat="1" applyFont="1" applyFill="1" applyBorder="1" applyAlignment="1">
      <alignment/>
    </xf>
    <xf numFmtId="180" fontId="0" fillId="0" borderId="28" xfId="70" applyNumberFormat="1" applyFont="1" applyFill="1" applyBorder="1" applyAlignment="1">
      <alignment/>
    </xf>
    <xf numFmtId="180" fontId="0" fillId="0" borderId="29" xfId="70" applyNumberFormat="1" applyFont="1" applyFill="1" applyBorder="1" applyAlignment="1">
      <alignment/>
    </xf>
    <xf numFmtId="180" fontId="0" fillId="0" borderId="30" xfId="70" applyNumberFormat="1" applyFont="1" applyFill="1" applyBorder="1" applyAlignment="1">
      <alignment/>
    </xf>
    <xf numFmtId="0" fontId="0" fillId="0" borderId="0" xfId="85" applyFont="1" applyFill="1">
      <alignment/>
      <protection/>
    </xf>
    <xf numFmtId="0" fontId="15" fillId="0" borderId="0" xfId="85" applyFont="1" applyFill="1" applyBorder="1">
      <alignment/>
      <protection/>
    </xf>
    <xf numFmtId="41" fontId="0" fillId="0" borderId="18" xfId="70" applyNumberFormat="1" applyFont="1" applyFill="1" applyBorder="1" applyAlignment="1" applyProtection="1">
      <alignment/>
      <protection locked="0"/>
    </xf>
    <xf numFmtId="41" fontId="0" fillId="0" borderId="19" xfId="70" applyNumberFormat="1" applyFont="1" applyFill="1" applyBorder="1" applyAlignment="1" applyProtection="1">
      <alignment/>
      <protection locked="0"/>
    </xf>
    <xf numFmtId="41" fontId="0" fillId="0" borderId="31" xfId="70" applyNumberFormat="1" applyFont="1" applyFill="1" applyBorder="1" applyAlignment="1" applyProtection="1">
      <alignment/>
      <protection locked="0"/>
    </xf>
    <xf numFmtId="41" fontId="0" fillId="0" borderId="20" xfId="70" applyNumberFormat="1" applyFont="1" applyFill="1" applyBorder="1" applyAlignment="1" applyProtection="1">
      <alignment/>
      <protection locked="0"/>
    </xf>
    <xf numFmtId="41" fontId="0" fillId="0" borderId="32" xfId="70" applyNumberFormat="1" applyFont="1" applyFill="1" applyBorder="1" applyAlignment="1" applyProtection="1">
      <alignment/>
      <protection locked="0"/>
    </xf>
    <xf numFmtId="0" fontId="15" fillId="0" borderId="33" xfId="85" applyFont="1" applyFill="1" applyBorder="1" applyAlignment="1" applyProtection="1">
      <alignment horizontal="left"/>
      <protection locked="0"/>
    </xf>
    <xf numFmtId="181" fontId="0" fillId="0" borderId="13" xfId="70" applyNumberFormat="1" applyFont="1" applyFill="1" applyBorder="1" applyAlignment="1" applyProtection="1">
      <alignment/>
      <protection locked="0"/>
    </xf>
    <xf numFmtId="181" fontId="0" fillId="0" borderId="34" xfId="70" applyNumberFormat="1" applyFont="1" applyFill="1" applyBorder="1" applyAlignment="1" applyProtection="1">
      <alignment/>
      <protection locked="0"/>
    </xf>
    <xf numFmtId="181" fontId="0" fillId="0" borderId="35" xfId="70" applyNumberFormat="1" applyFont="1" applyFill="1" applyBorder="1" applyAlignment="1" applyProtection="1">
      <alignment/>
      <protection locked="0"/>
    </xf>
    <xf numFmtId="181" fontId="0" fillId="0" borderId="15" xfId="70" applyNumberFormat="1" applyFont="1" applyFill="1" applyBorder="1" applyAlignment="1" applyProtection="1">
      <alignment/>
      <protection locked="0"/>
    </xf>
    <xf numFmtId="181" fontId="0" fillId="0" borderId="16" xfId="70" applyNumberFormat="1" applyFont="1" applyFill="1" applyBorder="1" applyAlignment="1" applyProtection="1">
      <alignment/>
      <protection locked="0"/>
    </xf>
    <xf numFmtId="181" fontId="0" fillId="0" borderId="14" xfId="70" applyNumberFormat="1" applyFont="1" applyFill="1" applyBorder="1" applyAlignment="1" applyProtection="1">
      <alignment/>
      <protection locked="0"/>
    </xf>
    <xf numFmtId="41" fontId="0" fillId="0" borderId="16" xfId="70" applyNumberFormat="1" applyFont="1" applyFill="1" applyBorder="1" applyAlignment="1" applyProtection="1">
      <alignment/>
      <protection locked="0"/>
    </xf>
    <xf numFmtId="181" fontId="0" fillId="0" borderId="36" xfId="70" applyNumberFormat="1" applyFont="1" applyFill="1" applyBorder="1" applyAlignment="1" applyProtection="1">
      <alignment/>
      <protection locked="0"/>
    </xf>
    <xf numFmtId="0" fontId="15" fillId="0" borderId="37" xfId="85" applyFont="1" applyFill="1" applyBorder="1" applyAlignment="1" applyProtection="1">
      <alignment horizontal="distributed"/>
      <protection locked="0"/>
    </xf>
    <xf numFmtId="180" fontId="0" fillId="0" borderId="0" xfId="70" applyNumberFormat="1" applyFont="1" applyFill="1" applyBorder="1" applyAlignment="1">
      <alignment/>
    </xf>
    <xf numFmtId="180" fontId="0" fillId="0" borderId="38" xfId="70" applyNumberFormat="1" applyFont="1" applyFill="1" applyBorder="1" applyAlignment="1">
      <alignment/>
    </xf>
    <xf numFmtId="180" fontId="0" fillId="0" borderId="39" xfId="70" applyNumberFormat="1" applyFont="1" applyFill="1" applyBorder="1" applyAlignment="1">
      <alignment/>
    </xf>
    <xf numFmtId="180" fontId="0" fillId="0" borderId="40" xfId="70" applyNumberFormat="1" applyFont="1" applyFill="1" applyBorder="1" applyAlignment="1">
      <alignment/>
    </xf>
    <xf numFmtId="180" fontId="0" fillId="0" borderId="41" xfId="70" applyNumberFormat="1" applyFont="1" applyFill="1" applyBorder="1" applyAlignment="1">
      <alignment/>
    </xf>
    <xf numFmtId="180" fontId="0" fillId="0" borderId="42" xfId="70" applyNumberFormat="1" applyFont="1" applyFill="1" applyBorder="1" applyAlignment="1">
      <alignment/>
    </xf>
    <xf numFmtId="0" fontId="14" fillId="0" borderId="0" xfId="86" applyFont="1" applyFill="1" applyBorder="1">
      <alignment/>
      <protection/>
    </xf>
    <xf numFmtId="0" fontId="0" fillId="0" borderId="0" xfId="86" applyFont="1" applyFill="1">
      <alignment/>
      <protection/>
    </xf>
    <xf numFmtId="0" fontId="15" fillId="0" borderId="13" xfId="86" applyFont="1" applyFill="1" applyBorder="1" applyAlignment="1" applyProtection="1">
      <alignment horizontal="left"/>
      <protection locked="0"/>
    </xf>
    <xf numFmtId="41" fontId="18" fillId="0" borderId="13" xfId="86" applyNumberFormat="1" applyFont="1" applyFill="1" applyBorder="1" applyAlignment="1">
      <alignment horizontal="center" vertical="center" wrapText="1"/>
      <protection/>
    </xf>
    <xf numFmtId="41" fontId="0" fillId="0" borderId="22" xfId="86" applyNumberFormat="1" applyFont="1" applyFill="1" applyBorder="1" applyAlignment="1">
      <alignment horizontal="center" vertical="center" textRotation="255" wrapText="1"/>
      <protection/>
    </xf>
    <xf numFmtId="41" fontId="0" fillId="0" borderId="23" xfId="86" applyNumberFormat="1" applyFont="1" applyFill="1" applyBorder="1" applyAlignment="1">
      <alignment horizontal="center" vertical="center" textRotation="255"/>
      <protection/>
    </xf>
    <xf numFmtId="41" fontId="0" fillId="0" borderId="15" xfId="86" applyNumberFormat="1" applyFont="1" applyFill="1" applyBorder="1" applyAlignment="1">
      <alignment horizontal="center" vertical="center" textRotation="255" wrapText="1"/>
      <protection/>
    </xf>
    <xf numFmtId="41" fontId="0" fillId="0" borderId="24" xfId="86" applyNumberFormat="1" applyFont="1" applyFill="1" applyBorder="1" applyAlignment="1">
      <alignment horizontal="center" vertical="center" textRotation="255" wrapText="1"/>
      <protection/>
    </xf>
    <xf numFmtId="41" fontId="15" fillId="0" borderId="16" xfId="86" applyNumberFormat="1" applyFont="1" applyFill="1" applyBorder="1" applyAlignment="1">
      <alignment horizontal="center" vertical="top" textRotation="255" wrapText="1"/>
      <protection/>
    </xf>
    <xf numFmtId="41" fontId="0" fillId="0" borderId="16" xfId="86" applyNumberFormat="1" applyFont="1" applyFill="1" applyBorder="1" applyAlignment="1">
      <alignment horizontal="center" vertical="center" textRotation="255" wrapText="1"/>
      <protection/>
    </xf>
    <xf numFmtId="41" fontId="0" fillId="0" borderId="25" xfId="86" applyNumberFormat="1" applyFont="1" applyFill="1" applyBorder="1" applyAlignment="1">
      <alignment horizontal="center" vertical="center" textRotation="255" wrapText="1"/>
      <protection/>
    </xf>
    <xf numFmtId="41" fontId="16" fillId="0" borderId="16" xfId="86" applyNumberFormat="1" applyFont="1" applyFill="1" applyBorder="1" applyAlignment="1">
      <alignment horizontal="center" vertical="top" textRotation="255" wrapText="1"/>
      <protection/>
    </xf>
    <xf numFmtId="41" fontId="15" fillId="0" borderId="16" xfId="86" applyNumberFormat="1" applyFont="1" applyFill="1" applyBorder="1" applyAlignment="1">
      <alignment horizontal="center" vertical="top" textRotation="255"/>
      <protection/>
    </xf>
    <xf numFmtId="0" fontId="0" fillId="0" borderId="0" xfId="86" applyFont="1" applyFill="1" applyBorder="1">
      <alignment/>
      <protection/>
    </xf>
    <xf numFmtId="0" fontId="14" fillId="0" borderId="0" xfId="87" applyFont="1" applyFill="1" applyBorder="1">
      <alignment/>
      <protection/>
    </xf>
    <xf numFmtId="0" fontId="0" fillId="0" borderId="0" xfId="87" applyFont="1" applyFill="1">
      <alignment/>
      <protection/>
    </xf>
    <xf numFmtId="0" fontId="15" fillId="0" borderId="13" xfId="87" applyFont="1" applyFill="1" applyBorder="1" applyAlignment="1" applyProtection="1">
      <alignment horizontal="left"/>
      <protection locked="0"/>
    </xf>
    <xf numFmtId="41" fontId="18" fillId="0" borderId="13" xfId="87" applyNumberFormat="1" applyFont="1" applyFill="1" applyBorder="1" applyAlignment="1">
      <alignment horizontal="center" vertical="center" wrapText="1"/>
      <protection/>
    </xf>
    <xf numFmtId="41" fontId="0" fillId="0" borderId="23" xfId="87" applyNumberFormat="1" applyFont="1" applyFill="1" applyBorder="1" applyAlignment="1">
      <alignment horizontal="center" vertical="center" textRotation="255"/>
      <protection/>
    </xf>
    <xf numFmtId="41" fontId="0" fillId="0" borderId="15" xfId="87" applyNumberFormat="1" applyFont="1" applyFill="1" applyBorder="1" applyAlignment="1">
      <alignment horizontal="center" vertical="center" textRotation="255" wrapText="1"/>
      <protection/>
    </xf>
    <xf numFmtId="41" fontId="0" fillId="0" borderId="24" xfId="87" applyNumberFormat="1" applyFont="1" applyFill="1" applyBorder="1" applyAlignment="1">
      <alignment horizontal="center" vertical="center" textRotation="255" wrapText="1"/>
      <protection/>
    </xf>
    <xf numFmtId="41" fontId="15" fillId="0" borderId="16" xfId="87" applyNumberFormat="1" applyFont="1" applyFill="1" applyBorder="1" applyAlignment="1">
      <alignment horizontal="center" vertical="top" textRotation="255" wrapText="1"/>
      <protection/>
    </xf>
    <xf numFmtId="41" fontId="0" fillId="0" borderId="25" xfId="87" applyNumberFormat="1" applyFont="1" applyFill="1" applyBorder="1" applyAlignment="1">
      <alignment horizontal="center" vertical="center" textRotation="255" wrapText="1"/>
      <protection/>
    </xf>
    <xf numFmtId="41" fontId="16" fillId="0" borderId="16" xfId="87" applyNumberFormat="1" applyFont="1" applyFill="1" applyBorder="1" applyAlignment="1">
      <alignment horizontal="center" vertical="top" textRotation="255" wrapText="1"/>
      <protection/>
    </xf>
    <xf numFmtId="41" fontId="15" fillId="0" borderId="16" xfId="87" applyNumberFormat="1" applyFont="1" applyFill="1" applyBorder="1" applyAlignment="1">
      <alignment horizontal="center" vertical="top" textRotation="255"/>
      <protection/>
    </xf>
    <xf numFmtId="0" fontId="15" fillId="0" borderId="17" xfId="87" applyFont="1" applyFill="1" applyBorder="1" applyAlignment="1" applyProtection="1">
      <alignment horizontal="distributed"/>
      <protection locked="0"/>
    </xf>
    <xf numFmtId="0" fontId="15" fillId="0" borderId="17" xfId="87" applyFont="1" applyFill="1" applyBorder="1" applyAlignment="1" applyProtection="1">
      <alignment horizontal="right"/>
      <protection locked="0"/>
    </xf>
    <xf numFmtId="0" fontId="15" fillId="0" borderId="17" xfId="87" applyFont="1" applyFill="1" applyBorder="1" applyAlignment="1">
      <alignment horizontal="right"/>
      <protection/>
    </xf>
    <xf numFmtId="0" fontId="0" fillId="0" borderId="0" xfId="87" applyFont="1" applyFill="1" applyBorder="1">
      <alignment/>
      <protection/>
    </xf>
    <xf numFmtId="41" fontId="0" fillId="0" borderId="43" xfId="70" applyNumberFormat="1" applyFont="1" applyFill="1" applyBorder="1" applyAlignment="1">
      <alignment shrinkToFit="1"/>
    </xf>
    <xf numFmtId="41" fontId="0" fillId="0" borderId="44" xfId="70" applyNumberFormat="1" applyFont="1" applyFill="1" applyBorder="1" applyAlignment="1">
      <alignment shrinkToFit="1"/>
    </xf>
    <xf numFmtId="41" fontId="0" fillId="0" borderId="45" xfId="70" applyNumberFormat="1" applyFont="1" applyFill="1" applyBorder="1" applyAlignment="1">
      <alignment shrinkToFit="1"/>
    </xf>
    <xf numFmtId="41" fontId="0" fillId="0" borderId="45" xfId="70" applyNumberFormat="1" applyFont="1" applyFill="1" applyBorder="1" applyAlignment="1" applyProtection="1">
      <alignment shrinkToFit="1"/>
      <protection locked="0"/>
    </xf>
    <xf numFmtId="0" fontId="0" fillId="0" borderId="0" xfId="88" applyFont="1" applyFill="1">
      <alignment/>
      <protection/>
    </xf>
    <xf numFmtId="0" fontId="18" fillId="0" borderId="17" xfId="88" applyFont="1" applyFill="1" applyBorder="1" applyAlignment="1">
      <alignment horizontal="center" vertical="center" wrapText="1"/>
      <protection/>
    </xf>
    <xf numFmtId="180" fontId="0" fillId="0" borderId="35" xfId="70" applyNumberFormat="1" applyFont="1" applyFill="1" applyBorder="1" applyAlignment="1">
      <alignment/>
    </xf>
    <xf numFmtId="180" fontId="0" fillId="0" borderId="34" xfId="70" applyNumberFormat="1" applyFont="1" applyFill="1" applyBorder="1" applyAlignment="1">
      <alignment/>
    </xf>
    <xf numFmtId="180" fontId="0" fillId="0" borderId="46" xfId="70" applyNumberFormat="1" applyFont="1" applyFill="1" applyBorder="1" applyAlignment="1">
      <alignment/>
    </xf>
    <xf numFmtId="180" fontId="0" fillId="0" borderId="47" xfId="70" applyNumberFormat="1" applyFont="1" applyFill="1" applyBorder="1" applyAlignment="1">
      <alignment/>
    </xf>
    <xf numFmtId="180" fontId="0" fillId="0" borderId="48" xfId="70" applyNumberFormat="1" applyFont="1" applyFill="1" applyBorder="1" applyAlignment="1">
      <alignment/>
    </xf>
    <xf numFmtId="180" fontId="0" fillId="0" borderId="49" xfId="70" applyNumberFormat="1" applyFont="1" applyFill="1" applyBorder="1" applyAlignment="1">
      <alignment/>
    </xf>
    <xf numFmtId="180" fontId="0" fillId="0" borderId="50" xfId="70" applyNumberFormat="1" applyFont="1" applyFill="1" applyBorder="1" applyAlignment="1">
      <alignment/>
    </xf>
    <xf numFmtId="180" fontId="0" fillId="0" borderId="36" xfId="70" applyNumberFormat="1" applyFont="1" applyFill="1" applyBorder="1" applyAlignment="1">
      <alignment/>
    </xf>
    <xf numFmtId="0" fontId="17" fillId="0" borderId="33" xfId="83" applyFont="1" applyFill="1" applyBorder="1" applyAlignment="1">
      <alignment horizontal="distributed"/>
      <protection/>
    </xf>
    <xf numFmtId="0" fontId="15" fillId="0" borderId="37" xfId="83" applyFont="1" applyFill="1" applyBorder="1" applyAlignment="1">
      <alignment horizontal="right"/>
      <protection/>
    </xf>
    <xf numFmtId="0" fontId="17" fillId="0" borderId="51" xfId="83" applyFont="1" applyFill="1" applyBorder="1" applyAlignment="1">
      <alignment horizontal="distributed"/>
      <protection/>
    </xf>
    <xf numFmtId="0" fontId="15" fillId="0" borderId="52" xfId="83" applyFont="1" applyFill="1" applyBorder="1" applyAlignment="1">
      <alignment horizontal="right"/>
      <protection/>
    </xf>
    <xf numFmtId="0" fontId="15" fillId="0" borderId="37" xfId="85" applyFont="1" applyFill="1" applyBorder="1" applyAlignment="1" applyProtection="1">
      <alignment horizontal="right"/>
      <protection locked="0"/>
    </xf>
    <xf numFmtId="0" fontId="15" fillId="0" borderId="37" xfId="85" applyFont="1" applyFill="1" applyBorder="1" applyAlignment="1">
      <alignment horizontal="right"/>
      <protection/>
    </xf>
    <xf numFmtId="181" fontId="0" fillId="0" borderId="48" xfId="70" applyNumberFormat="1" applyFont="1" applyFill="1" applyBorder="1" applyAlignment="1" applyProtection="1">
      <alignment/>
      <protection locked="0"/>
    </xf>
    <xf numFmtId="0" fontId="15" fillId="0" borderId="17" xfId="86" applyFont="1" applyFill="1" applyBorder="1" applyAlignment="1" applyProtection="1">
      <alignment horizontal="distributed"/>
      <protection locked="0"/>
    </xf>
    <xf numFmtId="41" fontId="0" fillId="0" borderId="17" xfId="70" applyNumberFormat="1" applyFont="1" applyFill="1" applyBorder="1" applyAlignment="1">
      <alignment/>
    </xf>
    <xf numFmtId="41" fontId="0" fillId="0" borderId="53" xfId="70" applyNumberFormat="1" applyFont="1" applyFill="1" applyBorder="1" applyAlignment="1">
      <alignment/>
    </xf>
    <xf numFmtId="41" fontId="0" fillId="0" borderId="54" xfId="70" applyNumberFormat="1" applyFont="1" applyFill="1" applyBorder="1" applyAlignment="1">
      <alignment/>
    </xf>
    <xf numFmtId="41" fontId="0" fillId="0" borderId="19" xfId="70" applyNumberFormat="1" applyFont="1" applyFill="1" applyBorder="1" applyAlignment="1">
      <alignment/>
    </xf>
    <xf numFmtId="41" fontId="0" fillId="0" borderId="31" xfId="70" applyNumberFormat="1" applyFont="1" applyFill="1" applyBorder="1" applyAlignment="1">
      <alignment/>
    </xf>
    <xf numFmtId="41" fontId="0" fillId="0" borderId="20" xfId="70" applyNumberFormat="1" applyFont="1" applyFill="1" applyBorder="1" applyAlignment="1">
      <alignment/>
    </xf>
    <xf numFmtId="41" fontId="0" fillId="0" borderId="32" xfId="70" applyNumberFormat="1" applyFont="1" applyFill="1" applyBorder="1" applyAlignment="1">
      <alignment/>
    </xf>
    <xf numFmtId="41" fontId="0" fillId="0" borderId="26" xfId="70" applyNumberFormat="1" applyFont="1" applyFill="1" applyBorder="1" applyAlignment="1">
      <alignment/>
    </xf>
    <xf numFmtId="41" fontId="0" fillId="0" borderId="27" xfId="70" applyNumberFormat="1" applyFont="1" applyFill="1" applyBorder="1" applyAlignment="1">
      <alignment/>
    </xf>
    <xf numFmtId="41" fontId="0" fillId="0" borderId="18" xfId="70" applyNumberFormat="1" applyFont="1" applyFill="1" applyBorder="1" applyAlignment="1" applyProtection="1">
      <alignment/>
      <protection locked="0"/>
    </xf>
    <xf numFmtId="41" fontId="0" fillId="0" borderId="19" xfId="70" applyNumberFormat="1" applyFont="1" applyFill="1" applyBorder="1" applyAlignment="1" applyProtection="1">
      <alignment/>
      <protection locked="0"/>
    </xf>
    <xf numFmtId="41" fontId="0" fillId="0" borderId="31" xfId="70" applyNumberFormat="1" applyFont="1" applyFill="1" applyBorder="1" applyAlignment="1" applyProtection="1">
      <alignment/>
      <protection locked="0"/>
    </xf>
    <xf numFmtId="41" fontId="0" fillId="0" borderId="20" xfId="70" applyNumberFormat="1" applyFont="1" applyFill="1" applyBorder="1" applyAlignment="1" applyProtection="1">
      <alignment/>
      <protection locked="0"/>
    </xf>
    <xf numFmtId="41" fontId="0" fillId="0" borderId="32" xfId="70" applyNumberFormat="1" applyFont="1" applyFill="1" applyBorder="1" applyAlignment="1" applyProtection="1">
      <alignment/>
      <protection locked="0"/>
    </xf>
    <xf numFmtId="41" fontId="0" fillId="0" borderId="0" xfId="70" applyNumberFormat="1" applyFont="1" applyFill="1" applyBorder="1" applyAlignment="1" applyProtection="1">
      <alignment/>
      <protection locked="0"/>
    </xf>
    <xf numFmtId="0" fontId="15" fillId="0" borderId="17" xfId="86" applyFont="1" applyFill="1" applyBorder="1" applyAlignment="1" applyProtection="1">
      <alignment horizontal="right"/>
      <protection locked="0"/>
    </xf>
    <xf numFmtId="0" fontId="15" fillId="0" borderId="17" xfId="86" applyFont="1" applyFill="1" applyBorder="1" applyAlignment="1">
      <alignment horizontal="right"/>
      <protection/>
    </xf>
    <xf numFmtId="41" fontId="0" fillId="0" borderId="29" xfId="70" applyNumberFormat="1" applyFont="1" applyFill="1" applyBorder="1" applyAlignment="1">
      <alignment/>
    </xf>
    <xf numFmtId="41" fontId="0" fillId="0" borderId="30" xfId="70" applyNumberFormat="1" applyFont="1" applyFill="1" applyBorder="1" applyAlignment="1">
      <alignment/>
    </xf>
    <xf numFmtId="41" fontId="0" fillId="0" borderId="55" xfId="70" applyNumberFormat="1" applyFont="1" applyFill="1" applyBorder="1" applyAlignment="1" applyProtection="1">
      <alignment/>
      <protection locked="0"/>
    </xf>
    <xf numFmtId="41" fontId="0" fillId="0" borderId="41" xfId="70" applyNumberFormat="1" applyFont="1" applyFill="1" applyBorder="1" applyAlignment="1" applyProtection="1">
      <alignment/>
      <protection locked="0"/>
    </xf>
    <xf numFmtId="41" fontId="0" fillId="0" borderId="56" xfId="70" applyNumberFormat="1" applyFont="1" applyFill="1" applyBorder="1" applyAlignment="1" applyProtection="1">
      <alignment/>
      <protection locked="0"/>
    </xf>
    <xf numFmtId="41" fontId="0" fillId="0" borderId="21" xfId="70" applyNumberFormat="1" applyFont="1" applyFill="1" applyBorder="1" applyAlignment="1" applyProtection="1">
      <alignment/>
      <protection locked="0"/>
    </xf>
    <xf numFmtId="41" fontId="0" fillId="0" borderId="21" xfId="70" applyNumberFormat="1" applyFont="1" applyFill="1" applyBorder="1" applyAlignment="1">
      <alignment/>
    </xf>
    <xf numFmtId="0" fontId="0" fillId="0" borderId="0" xfId="87" applyFont="1" applyFill="1">
      <alignment/>
      <protection/>
    </xf>
    <xf numFmtId="0" fontId="17" fillId="0" borderId="13" xfId="83" applyFont="1" applyFill="1" applyBorder="1" applyAlignment="1">
      <alignment horizontal="distributed"/>
      <protection/>
    </xf>
    <xf numFmtId="0" fontId="15" fillId="0" borderId="17" xfId="83" applyFont="1" applyFill="1" applyBorder="1" applyAlignment="1">
      <alignment horizontal="right"/>
      <protection/>
    </xf>
    <xf numFmtId="0" fontId="15" fillId="0" borderId="39" xfId="83" applyFont="1" applyFill="1" applyBorder="1" applyAlignment="1">
      <alignment horizontal="right"/>
      <protection/>
    </xf>
    <xf numFmtId="0" fontId="17" fillId="0" borderId="57" xfId="83" applyFont="1" applyFill="1" applyBorder="1" applyAlignment="1">
      <alignment horizontal="distributed"/>
      <protection/>
    </xf>
    <xf numFmtId="0" fontId="0" fillId="0" borderId="0" xfId="86" applyFont="1" applyFill="1">
      <alignment/>
      <protection/>
    </xf>
    <xf numFmtId="180" fontId="0" fillId="0" borderId="58" xfId="70" applyNumberFormat="1" applyFont="1" applyFill="1" applyBorder="1" applyAlignment="1">
      <alignment/>
    </xf>
    <xf numFmtId="180" fontId="0" fillId="0" borderId="59" xfId="70" applyNumberFormat="1" applyFont="1" applyFill="1" applyBorder="1" applyAlignment="1">
      <alignment/>
    </xf>
    <xf numFmtId="180" fontId="0" fillId="0" borderId="60" xfId="70" applyNumberFormat="1" applyFont="1" applyFill="1" applyBorder="1" applyAlignment="1">
      <alignment/>
    </xf>
    <xf numFmtId="180" fontId="0" fillId="0" borderId="61" xfId="70" applyNumberFormat="1" applyFont="1" applyFill="1" applyBorder="1" applyAlignment="1">
      <alignment/>
    </xf>
    <xf numFmtId="180" fontId="0" fillId="0" borderId="62" xfId="70" applyNumberFormat="1" applyFont="1" applyFill="1" applyBorder="1" applyAlignment="1">
      <alignment/>
    </xf>
    <xf numFmtId="180" fontId="0" fillId="0" borderId="63" xfId="70" applyNumberFormat="1" applyFont="1" applyFill="1" applyBorder="1" applyAlignment="1">
      <alignment/>
    </xf>
    <xf numFmtId="180" fontId="0" fillId="0" borderId="64" xfId="70" applyNumberFormat="1" applyFont="1" applyFill="1" applyBorder="1" applyAlignment="1">
      <alignment/>
    </xf>
    <xf numFmtId="180" fontId="0" fillId="0" borderId="65" xfId="70" applyNumberFormat="1" applyFont="1" applyFill="1" applyBorder="1" applyAlignment="1">
      <alignment/>
    </xf>
    <xf numFmtId="0" fontId="57" fillId="0" borderId="0" xfId="86" applyFont="1" applyFill="1">
      <alignment/>
      <protection/>
    </xf>
    <xf numFmtId="41" fontId="0" fillId="0" borderId="16" xfId="87" applyNumberFormat="1" applyFont="1" applyFill="1" applyBorder="1" applyAlignment="1">
      <alignment horizontal="center" vertical="center" textRotation="255" wrapText="1"/>
      <protection/>
    </xf>
    <xf numFmtId="41" fontId="0" fillId="0" borderId="22" xfId="87" applyNumberFormat="1" applyFont="1" applyFill="1" applyBorder="1" applyAlignment="1">
      <alignment horizontal="center" vertical="center" textRotation="255" wrapText="1"/>
      <protection/>
    </xf>
    <xf numFmtId="41" fontId="0" fillId="0" borderId="27" xfId="70" applyNumberFormat="1" applyFont="1" applyFill="1" applyBorder="1" applyAlignment="1">
      <alignment shrinkToFit="1"/>
    </xf>
    <xf numFmtId="41" fontId="0" fillId="0" borderId="66" xfId="70" applyNumberFormat="1" applyFont="1" applyFill="1" applyBorder="1" applyAlignment="1">
      <alignment shrinkToFit="1"/>
    </xf>
    <xf numFmtId="41" fontId="0" fillId="0" borderId="30" xfId="70" applyNumberFormat="1" applyFont="1" applyFill="1" applyBorder="1" applyAlignment="1">
      <alignment shrinkToFit="1"/>
    </xf>
    <xf numFmtId="41" fontId="0" fillId="0" borderId="16" xfId="70" applyNumberFormat="1" applyFont="1" applyFill="1" applyBorder="1" applyAlignment="1">
      <alignment shrinkToFit="1"/>
    </xf>
    <xf numFmtId="41" fontId="0" fillId="0" borderId="20" xfId="70" applyNumberFormat="1" applyFont="1" applyFill="1" applyBorder="1" applyAlignment="1">
      <alignment shrinkToFit="1"/>
    </xf>
    <xf numFmtId="41" fontId="0" fillId="0" borderId="45" xfId="70" applyNumberFormat="1" applyFont="1" applyFill="1" applyBorder="1" applyAlignment="1">
      <alignment shrinkToFit="1"/>
    </xf>
    <xf numFmtId="41" fontId="0" fillId="0" borderId="21" xfId="70" applyNumberFormat="1" applyFont="1" applyFill="1" applyBorder="1" applyAlignment="1">
      <alignment shrinkToFit="1"/>
    </xf>
    <xf numFmtId="41" fontId="0" fillId="0" borderId="26" xfId="70" applyNumberFormat="1" applyFont="1" applyFill="1" applyBorder="1" applyAlignment="1">
      <alignment shrinkToFit="1"/>
    </xf>
    <xf numFmtId="41" fontId="0" fillId="0" borderId="67" xfId="70" applyNumberFormat="1" applyFont="1" applyFill="1" applyBorder="1" applyAlignment="1">
      <alignment shrinkToFit="1"/>
    </xf>
    <xf numFmtId="41" fontId="0" fillId="0" borderId="39" xfId="70" applyNumberFormat="1" applyFont="1" applyFill="1" applyBorder="1" applyAlignment="1">
      <alignment shrinkToFit="1"/>
    </xf>
    <xf numFmtId="41" fontId="0" fillId="0" borderId="18" xfId="70" applyNumberFormat="1" applyFont="1" applyFill="1" applyBorder="1" applyAlignment="1" applyProtection="1">
      <alignment shrinkToFit="1"/>
      <protection locked="0"/>
    </xf>
    <xf numFmtId="41" fontId="0" fillId="0" borderId="19" xfId="70" applyNumberFormat="1" applyFont="1" applyFill="1" applyBorder="1" applyAlignment="1" applyProtection="1">
      <alignment shrinkToFit="1"/>
      <protection locked="0"/>
    </xf>
    <xf numFmtId="41" fontId="0" fillId="0" borderId="31" xfId="70" applyNumberFormat="1" applyFont="1" applyFill="1" applyBorder="1" applyAlignment="1" applyProtection="1">
      <alignment shrinkToFit="1"/>
      <protection locked="0"/>
    </xf>
    <xf numFmtId="41" fontId="0" fillId="0" borderId="20" xfId="70" applyNumberFormat="1" applyFont="1" applyFill="1" applyBorder="1" applyAlignment="1" applyProtection="1">
      <alignment shrinkToFit="1"/>
      <protection locked="0"/>
    </xf>
    <xf numFmtId="41" fontId="0" fillId="0" borderId="32" xfId="70" applyNumberFormat="1" applyFont="1" applyFill="1" applyBorder="1" applyAlignment="1" applyProtection="1">
      <alignment shrinkToFit="1"/>
      <protection locked="0"/>
    </xf>
    <xf numFmtId="0" fontId="0" fillId="0" borderId="0" xfId="83" applyFont="1" applyFill="1">
      <alignment/>
      <protection/>
    </xf>
    <xf numFmtId="41" fontId="0" fillId="0" borderId="55" xfId="70" applyNumberFormat="1" applyFont="1" applyFill="1" applyBorder="1" applyAlignment="1" applyProtection="1">
      <alignment shrinkToFit="1"/>
      <protection locked="0"/>
    </xf>
    <xf numFmtId="41" fontId="0" fillId="0" borderId="41" xfId="70" applyNumberFormat="1" applyFont="1" applyFill="1" applyBorder="1" applyAlignment="1" applyProtection="1">
      <alignment shrinkToFit="1"/>
      <protection locked="0"/>
    </xf>
    <xf numFmtId="41" fontId="0" fillId="0" borderId="56" xfId="70" applyNumberFormat="1" applyFont="1" applyFill="1" applyBorder="1" applyAlignment="1" applyProtection="1">
      <alignment shrinkToFit="1"/>
      <protection locked="0"/>
    </xf>
    <xf numFmtId="41" fontId="0" fillId="0" borderId="21" xfId="70" applyNumberFormat="1" applyFont="1" applyFill="1" applyBorder="1" applyAlignment="1" applyProtection="1">
      <alignment shrinkToFit="1"/>
      <protection locked="0"/>
    </xf>
    <xf numFmtId="0" fontId="0" fillId="0" borderId="0" xfId="87" applyFont="1" applyFill="1" applyAlignment="1">
      <alignment horizontal="right"/>
      <protection/>
    </xf>
    <xf numFmtId="0" fontId="0" fillId="0" borderId="0" xfId="86" applyFont="1" applyFill="1" applyAlignment="1">
      <alignment horizontal="right"/>
      <protection/>
    </xf>
    <xf numFmtId="0" fontId="0" fillId="0" borderId="0" xfId="83" applyFont="1" applyFill="1" applyAlignment="1">
      <alignment horizontal="right"/>
      <protection/>
    </xf>
    <xf numFmtId="41" fontId="0" fillId="0" borderId="53" xfId="70" applyNumberFormat="1" applyFont="1" applyFill="1" applyBorder="1" applyAlignment="1" applyProtection="1">
      <alignment/>
      <protection locked="0"/>
    </xf>
    <xf numFmtId="180" fontId="0" fillId="0" borderId="22" xfId="70" applyNumberFormat="1" applyFont="1" applyFill="1" applyBorder="1" applyAlignment="1">
      <alignment/>
    </xf>
    <xf numFmtId="180" fontId="0" fillId="0" borderId="53" xfId="70" applyNumberFormat="1" applyFont="1" applyFill="1" applyBorder="1" applyAlignment="1">
      <alignment/>
    </xf>
    <xf numFmtId="180" fontId="0" fillId="0" borderId="68" xfId="70" applyNumberFormat="1" applyFont="1" applyFill="1" applyBorder="1" applyAlignment="1">
      <alignment/>
    </xf>
    <xf numFmtId="41" fontId="0" fillId="0" borderId="69" xfId="70" applyNumberFormat="1" applyFont="1" applyFill="1" applyBorder="1" applyAlignment="1" applyProtection="1">
      <alignment/>
      <protection locked="0"/>
    </xf>
    <xf numFmtId="180" fontId="0" fillId="0" borderId="25" xfId="70" applyNumberFormat="1" applyFont="1" applyFill="1" applyBorder="1" applyAlignment="1">
      <alignment/>
    </xf>
    <xf numFmtId="41" fontId="0" fillId="0" borderId="26" xfId="70" applyNumberFormat="1" applyFont="1" applyFill="1" applyBorder="1" applyAlignment="1" applyProtection="1">
      <alignment/>
      <protection locked="0"/>
    </xf>
    <xf numFmtId="0" fontId="0" fillId="0" borderId="42" xfId="87" applyFont="1" applyFill="1" applyBorder="1">
      <alignment/>
      <protection/>
    </xf>
    <xf numFmtId="0" fontId="15" fillId="0" borderId="42" xfId="87" applyFont="1" applyFill="1" applyBorder="1" applyAlignment="1">
      <alignment horizontal="right"/>
      <protection/>
    </xf>
    <xf numFmtId="0" fontId="0" fillId="0" borderId="42" xfId="86" applyFont="1" applyFill="1" applyBorder="1">
      <alignment/>
      <protection/>
    </xf>
    <xf numFmtId="0" fontId="15" fillId="0" borderId="42" xfId="86" applyFont="1" applyFill="1" applyBorder="1" applyAlignment="1">
      <alignment horizontal="right"/>
      <protection/>
    </xf>
    <xf numFmtId="0" fontId="0" fillId="0" borderId="42" xfId="83" applyFont="1" applyFill="1" applyBorder="1">
      <alignment/>
      <protection/>
    </xf>
    <xf numFmtId="0" fontId="15" fillId="0" borderId="42" xfId="83" applyFont="1" applyFill="1" applyBorder="1" applyAlignment="1">
      <alignment horizontal="right"/>
      <protection/>
    </xf>
    <xf numFmtId="41" fontId="0" fillId="0" borderId="35" xfId="70" applyNumberFormat="1" applyFont="1" applyFill="1" applyBorder="1" applyAlignment="1" applyProtection="1">
      <alignment/>
      <protection locked="0"/>
    </xf>
    <xf numFmtId="41" fontId="0" fillId="0" borderId="48" xfId="70" applyNumberFormat="1" applyFont="1" applyFill="1" applyBorder="1" applyAlignment="1">
      <alignment shrinkToFit="1"/>
    </xf>
    <xf numFmtId="41" fontId="0" fillId="0" borderId="38" xfId="70" applyNumberFormat="1" applyFont="1" applyFill="1" applyBorder="1" applyAlignment="1" applyProtection="1">
      <alignment shrinkToFit="1"/>
      <protection locked="0"/>
    </xf>
    <xf numFmtId="41" fontId="0" fillId="0" borderId="70" xfId="70" applyNumberFormat="1" applyFont="1" applyFill="1" applyBorder="1" applyAlignment="1">
      <alignment shrinkToFit="1"/>
    </xf>
    <xf numFmtId="41" fontId="0" fillId="0" borderId="50" xfId="70" applyNumberFormat="1" applyFont="1" applyFill="1" applyBorder="1" applyAlignment="1" applyProtection="1">
      <alignment shrinkToFit="1"/>
      <protection locked="0"/>
    </xf>
    <xf numFmtId="180" fontId="0" fillId="0" borderId="32" xfId="70" applyNumberFormat="1" applyFont="1" applyFill="1" applyBorder="1" applyAlignment="1">
      <alignment/>
    </xf>
    <xf numFmtId="180" fontId="0" fillId="0" borderId="55" xfId="70" applyNumberFormat="1" applyFont="1" applyFill="1" applyBorder="1" applyAlignment="1">
      <alignment/>
    </xf>
    <xf numFmtId="180" fontId="0" fillId="0" borderId="71" xfId="70" applyNumberFormat="1" applyFont="1" applyFill="1" applyBorder="1" applyAlignment="1">
      <alignment/>
    </xf>
    <xf numFmtId="41" fontId="0" fillId="0" borderId="38" xfId="70" applyNumberFormat="1" applyFont="1" applyFill="1" applyBorder="1" applyAlignment="1">
      <alignment/>
    </xf>
    <xf numFmtId="41" fontId="0" fillId="0" borderId="38" xfId="70" applyNumberFormat="1" applyFont="1" applyFill="1" applyBorder="1" applyAlignment="1" applyProtection="1">
      <alignment/>
      <protection locked="0"/>
    </xf>
    <xf numFmtId="41" fontId="0" fillId="0" borderId="50" xfId="70" applyNumberFormat="1" applyFont="1" applyFill="1" applyBorder="1" applyAlignment="1" applyProtection="1">
      <alignment/>
      <protection locked="0"/>
    </xf>
    <xf numFmtId="41" fontId="0" fillId="0" borderId="38" xfId="70" applyNumberFormat="1" applyFont="1" applyFill="1" applyBorder="1" applyAlignment="1" applyProtection="1">
      <alignment/>
      <protection locked="0"/>
    </xf>
    <xf numFmtId="181" fontId="0" fillId="0" borderId="72" xfId="70" applyNumberFormat="1" applyFont="1" applyFill="1" applyBorder="1" applyAlignment="1" applyProtection="1">
      <alignment/>
      <protection locked="0"/>
    </xf>
    <xf numFmtId="180" fontId="0" fillId="0" borderId="69" xfId="70" applyNumberFormat="1" applyFont="1" applyFill="1" applyBorder="1" applyAlignment="1">
      <alignment/>
    </xf>
    <xf numFmtId="41" fontId="0" fillId="0" borderId="53" xfId="70" applyNumberFormat="1" applyFont="1" applyFill="1" applyBorder="1" applyAlignment="1" applyProtection="1">
      <alignment/>
      <protection locked="0"/>
    </xf>
    <xf numFmtId="41" fontId="0" fillId="0" borderId="68" xfId="70" applyNumberFormat="1" applyFont="1" applyFill="1" applyBorder="1" applyAlignment="1" applyProtection="1">
      <alignment/>
      <protection locked="0"/>
    </xf>
    <xf numFmtId="41" fontId="16" fillId="0" borderId="22" xfId="87" applyNumberFormat="1" applyFont="1" applyFill="1" applyBorder="1" applyAlignment="1">
      <alignment horizontal="center" vertical="center" wrapText="1"/>
      <protection/>
    </xf>
    <xf numFmtId="41" fontId="16" fillId="0" borderId="22" xfId="86" applyNumberFormat="1" applyFont="1" applyFill="1" applyBorder="1" applyAlignment="1">
      <alignment horizontal="center" vertical="center" wrapText="1"/>
      <protection/>
    </xf>
    <xf numFmtId="41" fontId="0" fillId="0" borderId="18" xfId="70" applyNumberFormat="1" applyFont="1" applyFill="1" applyBorder="1" applyAlignment="1">
      <alignment/>
    </xf>
    <xf numFmtId="41" fontId="0" fillId="0" borderId="40" xfId="70" applyNumberFormat="1" applyFont="1" applyFill="1" applyBorder="1" applyAlignment="1" applyProtection="1">
      <alignment/>
      <protection locked="0"/>
    </xf>
    <xf numFmtId="41" fontId="16" fillId="0" borderId="14" xfId="87" applyNumberFormat="1" applyFont="1" applyFill="1" applyBorder="1" applyAlignment="1">
      <alignment horizontal="center" vertical="center" wrapText="1"/>
      <protection/>
    </xf>
    <xf numFmtId="41" fontId="16" fillId="0" borderId="14" xfId="86" applyNumberFormat="1" applyFont="1" applyFill="1" applyBorder="1" applyAlignment="1">
      <alignment horizontal="center" vertical="center" wrapText="1"/>
      <protection/>
    </xf>
    <xf numFmtId="41" fontId="0" fillId="0" borderId="47" xfId="70" applyNumberFormat="1" applyFont="1" applyFill="1" applyBorder="1" applyAlignment="1" applyProtection="1">
      <alignment/>
      <protection locked="0"/>
    </xf>
    <xf numFmtId="180" fontId="0" fillId="0" borderId="69" xfId="85" applyNumberFormat="1" applyFont="1" applyFill="1" applyBorder="1">
      <alignment/>
      <protection/>
    </xf>
    <xf numFmtId="180" fontId="0" fillId="0" borderId="26" xfId="85" applyNumberFormat="1" applyFont="1" applyFill="1" applyBorder="1">
      <alignment/>
      <protection/>
    </xf>
    <xf numFmtId="180" fontId="0" fillId="0" borderId="73" xfId="85" applyNumberFormat="1" applyFont="1" applyFill="1" applyBorder="1">
      <alignment/>
      <protection/>
    </xf>
    <xf numFmtId="180" fontId="0" fillId="0" borderId="29" xfId="85" applyNumberFormat="1" applyFont="1" applyFill="1" applyBorder="1">
      <alignment/>
      <protection/>
    </xf>
    <xf numFmtId="41" fontId="0" fillId="0" borderId="36" xfId="70" applyNumberFormat="1" applyFont="1" applyFill="1" applyBorder="1" applyAlignment="1">
      <alignment shrinkToFit="1"/>
    </xf>
    <xf numFmtId="41" fontId="0" fillId="0" borderId="72" xfId="70" applyNumberFormat="1" applyFont="1" applyFill="1" applyBorder="1" applyAlignment="1">
      <alignment shrinkToFit="1"/>
    </xf>
    <xf numFmtId="41" fontId="15" fillId="0" borderId="48" xfId="86" applyNumberFormat="1" applyFont="1" applyFill="1" applyBorder="1" applyAlignment="1">
      <alignment horizontal="center" vertical="top" textRotation="255"/>
      <protection/>
    </xf>
    <xf numFmtId="41" fontId="15" fillId="0" borderId="48" xfId="87" applyNumberFormat="1" applyFont="1" applyFill="1" applyBorder="1" applyAlignment="1">
      <alignment horizontal="center" vertical="top" textRotation="255"/>
      <protection/>
    </xf>
    <xf numFmtId="41" fontId="17" fillId="0" borderId="36" xfId="87" applyNumberFormat="1" applyFont="1" applyFill="1" applyBorder="1" applyAlignment="1">
      <alignment horizontal="center" vertical="center" textRotation="255" wrapText="1"/>
      <protection/>
    </xf>
    <xf numFmtId="41" fontId="0" fillId="0" borderId="26" xfId="70" applyNumberFormat="1" applyFont="1" applyFill="1" applyBorder="1" applyAlignment="1" applyProtection="1">
      <alignment/>
      <protection locked="0"/>
    </xf>
    <xf numFmtId="41" fontId="0" fillId="0" borderId="29" xfId="70" applyNumberFormat="1" applyFont="1" applyFill="1" applyBorder="1" applyAlignment="1" applyProtection="1">
      <alignment/>
      <protection locked="0"/>
    </xf>
    <xf numFmtId="41" fontId="17" fillId="0" borderId="72" xfId="87" applyNumberFormat="1" applyFont="1" applyFill="1" applyBorder="1" applyAlignment="1">
      <alignment horizontal="center" vertical="center" textRotation="255" wrapText="1"/>
      <protection/>
    </xf>
    <xf numFmtId="41" fontId="0" fillId="0" borderId="69" xfId="70" applyNumberFormat="1" applyFont="1" applyFill="1" applyBorder="1" applyAlignment="1">
      <alignment/>
    </xf>
    <xf numFmtId="41" fontId="0" fillId="0" borderId="69" xfId="70" applyNumberFormat="1" applyFont="1" applyFill="1" applyBorder="1" applyAlignment="1" applyProtection="1">
      <alignment/>
      <protection locked="0"/>
    </xf>
    <xf numFmtId="41" fontId="0" fillId="0" borderId="73" xfId="70" applyNumberFormat="1" applyFont="1" applyFill="1" applyBorder="1" applyAlignment="1" applyProtection="1">
      <alignment/>
      <protection locked="0"/>
    </xf>
    <xf numFmtId="41" fontId="17" fillId="0" borderId="36" xfId="86" applyNumberFormat="1" applyFont="1" applyFill="1" applyBorder="1" applyAlignment="1">
      <alignment horizontal="center" vertical="center" textRotation="255" wrapText="1"/>
      <protection/>
    </xf>
    <xf numFmtId="41" fontId="17" fillId="0" borderId="72" xfId="86" applyNumberFormat="1" applyFont="1" applyFill="1" applyBorder="1" applyAlignment="1">
      <alignment horizontal="center" vertical="center" textRotation="255" wrapText="1"/>
      <protection/>
    </xf>
    <xf numFmtId="41" fontId="0" fillId="0" borderId="26" xfId="70" applyNumberFormat="1" applyFont="1" applyFill="1" applyBorder="1" applyAlignment="1" applyProtection="1">
      <alignment shrinkToFit="1"/>
      <protection locked="0"/>
    </xf>
    <xf numFmtId="41" fontId="0" fillId="0" borderId="67" xfId="70" applyNumberFormat="1" applyFont="1" applyFill="1" applyBorder="1" applyAlignment="1">
      <alignment shrinkToFit="1"/>
    </xf>
    <xf numFmtId="41" fontId="0" fillId="0" borderId="29" xfId="70" applyNumberFormat="1" applyFont="1" applyFill="1" applyBorder="1" applyAlignment="1" applyProtection="1">
      <alignment shrinkToFit="1"/>
      <protection locked="0"/>
    </xf>
    <xf numFmtId="41" fontId="0" fillId="0" borderId="69" xfId="70" applyNumberFormat="1" applyFont="1" applyFill="1" applyBorder="1" applyAlignment="1" applyProtection="1">
      <alignment shrinkToFit="1"/>
      <protection locked="0"/>
    </xf>
    <xf numFmtId="41" fontId="0" fillId="0" borderId="74" xfId="70" applyNumberFormat="1" applyFont="1" applyFill="1" applyBorder="1" applyAlignment="1">
      <alignment shrinkToFit="1"/>
    </xf>
    <xf numFmtId="41" fontId="0" fillId="0" borderId="73" xfId="70" applyNumberFormat="1" applyFont="1" applyFill="1" applyBorder="1" applyAlignment="1" applyProtection="1">
      <alignment shrinkToFit="1"/>
      <protection locked="0"/>
    </xf>
    <xf numFmtId="41" fontId="0" fillId="0" borderId="14" xfId="70" applyNumberFormat="1" applyFont="1" applyFill="1" applyBorder="1" applyAlignment="1">
      <alignment shrinkToFit="1"/>
    </xf>
    <xf numFmtId="41" fontId="0" fillId="0" borderId="53" xfId="70" applyNumberFormat="1" applyFont="1" applyFill="1" applyBorder="1" applyAlignment="1" applyProtection="1">
      <alignment shrinkToFit="1"/>
      <protection locked="0"/>
    </xf>
    <xf numFmtId="41" fontId="0" fillId="0" borderId="75" xfId="70" applyNumberFormat="1" applyFont="1" applyFill="1" applyBorder="1" applyAlignment="1">
      <alignment shrinkToFit="1"/>
    </xf>
    <xf numFmtId="41" fontId="0" fillId="0" borderId="76" xfId="70" applyNumberFormat="1" applyFont="1" applyFill="1" applyBorder="1" applyAlignment="1">
      <alignment shrinkToFit="1"/>
    </xf>
    <xf numFmtId="41" fontId="0" fillId="0" borderId="40" xfId="70" applyNumberFormat="1" applyFont="1" applyFill="1" applyBorder="1" applyAlignment="1" applyProtection="1">
      <alignment shrinkToFit="1"/>
      <protection locked="0"/>
    </xf>
    <xf numFmtId="41" fontId="0" fillId="0" borderId="49" xfId="70" applyNumberFormat="1" applyFont="1" applyFill="1" applyBorder="1" applyAlignment="1" applyProtection="1">
      <alignment shrinkToFit="1"/>
      <protection locked="0"/>
    </xf>
    <xf numFmtId="180" fontId="0" fillId="0" borderId="77" xfId="70" applyNumberFormat="1" applyFont="1" applyFill="1" applyBorder="1" applyAlignment="1">
      <alignment/>
    </xf>
    <xf numFmtId="0" fontId="17" fillId="0" borderId="16" xfId="88" applyFont="1" applyFill="1" applyBorder="1" applyAlignment="1">
      <alignment horizontal="center" vertical="center"/>
      <protection/>
    </xf>
    <xf numFmtId="0" fontId="17" fillId="0" borderId="35" xfId="88" applyFont="1" applyFill="1" applyBorder="1" applyAlignment="1">
      <alignment horizontal="center" vertical="center"/>
      <protection/>
    </xf>
    <xf numFmtId="0" fontId="17" fillId="0" borderId="48" xfId="88" applyFont="1" applyFill="1" applyBorder="1" applyAlignment="1">
      <alignment horizontal="center" vertical="center"/>
      <protection/>
    </xf>
    <xf numFmtId="0" fontId="17" fillId="0" borderId="78" xfId="88" applyFont="1" applyFill="1" applyBorder="1" applyAlignment="1">
      <alignment vertical="top" textRotation="255" wrapText="1" indent="1"/>
      <protection/>
    </xf>
    <xf numFmtId="0" fontId="17" fillId="0" borderId="26" xfId="88" applyFont="1" applyFill="1" applyBorder="1" applyAlignment="1">
      <alignment vertical="top" textRotation="255" wrapText="1" indent="1"/>
      <protection/>
    </xf>
    <xf numFmtId="0" fontId="17" fillId="0" borderId="79" xfId="88" applyFont="1" applyFill="1" applyBorder="1" applyAlignment="1">
      <alignment vertical="top" textRotation="255" wrapText="1" indent="1"/>
      <protection/>
    </xf>
    <xf numFmtId="0" fontId="17" fillId="0" borderId="80" xfId="88" applyFont="1" applyFill="1" applyBorder="1" applyAlignment="1">
      <alignment vertical="top" textRotation="255" wrapText="1" indent="1"/>
      <protection/>
    </xf>
    <xf numFmtId="41" fontId="0" fillId="0" borderId="18" xfId="70" applyNumberFormat="1" applyFont="1" applyFill="1" applyBorder="1" applyAlignment="1" applyProtection="1">
      <alignment/>
      <protection/>
    </xf>
    <xf numFmtId="0" fontId="14" fillId="0" borderId="0" xfId="88" applyFont="1" applyFill="1" applyBorder="1" applyProtection="1">
      <alignment/>
      <protection/>
    </xf>
    <xf numFmtId="0" fontId="0" fillId="0" borderId="0" xfId="88" applyFont="1" applyFill="1" applyProtection="1">
      <alignment/>
      <protection/>
    </xf>
    <xf numFmtId="0" fontId="0" fillId="0" borderId="42" xfId="88" applyFont="1" applyFill="1" applyBorder="1" applyProtection="1">
      <alignment/>
      <protection/>
    </xf>
    <xf numFmtId="0" fontId="15" fillId="0" borderId="42" xfId="88" applyFont="1" applyFill="1" applyBorder="1" applyAlignment="1" applyProtection="1">
      <alignment horizontal="right"/>
      <protection/>
    </xf>
    <xf numFmtId="0" fontId="17" fillId="0" borderId="16" xfId="88" applyFont="1" applyFill="1" applyBorder="1" applyAlignment="1" applyProtection="1">
      <alignment horizontal="center" vertical="center"/>
      <protection/>
    </xf>
    <xf numFmtId="0" fontId="17" fillId="0" borderId="35" xfId="88" applyFont="1" applyFill="1" applyBorder="1" applyAlignment="1" applyProtection="1">
      <alignment horizontal="center" vertical="center"/>
      <protection/>
    </xf>
    <xf numFmtId="0" fontId="17" fillId="0" borderId="48" xfId="88" applyFont="1" applyFill="1" applyBorder="1" applyAlignment="1" applyProtection="1">
      <alignment horizontal="center" vertical="center"/>
      <protection/>
    </xf>
    <xf numFmtId="0" fontId="17" fillId="0" borderId="78" xfId="88" applyFont="1" applyFill="1" applyBorder="1" applyAlignment="1" applyProtection="1">
      <alignment horizontal="center" vertical="top" textRotation="255" wrapText="1" indent="1"/>
      <protection/>
    </xf>
    <xf numFmtId="0" fontId="18" fillId="0" borderId="17" xfId="88" applyFont="1" applyFill="1" applyBorder="1" applyAlignment="1" applyProtection="1">
      <alignment horizontal="center" vertical="center" wrapText="1"/>
      <protection/>
    </xf>
    <xf numFmtId="0" fontId="17" fillId="0" borderId="26" xfId="88" applyFont="1" applyFill="1" applyBorder="1" applyAlignment="1" applyProtection="1">
      <alignment horizontal="center" vertical="top" textRotation="255" wrapText="1" indent="1"/>
      <protection/>
    </xf>
    <xf numFmtId="0" fontId="17" fillId="0" borderId="13" xfId="88" applyFont="1" applyFill="1" applyBorder="1" applyAlignment="1" applyProtection="1">
      <alignment horizontal="distributed"/>
      <protection/>
    </xf>
    <xf numFmtId="41" fontId="0" fillId="0" borderId="13" xfId="70" applyNumberFormat="1" applyFont="1" applyFill="1" applyBorder="1" applyAlignment="1" applyProtection="1">
      <alignment/>
      <protection/>
    </xf>
    <xf numFmtId="41" fontId="0" fillId="0" borderId="22" xfId="70" applyNumberFormat="1" applyFont="1" applyFill="1" applyBorder="1" applyAlignment="1" applyProtection="1">
      <alignment/>
      <protection/>
    </xf>
    <xf numFmtId="41" fontId="0" fillId="0" borderId="23" xfId="70" applyNumberFormat="1" applyFont="1" applyFill="1" applyBorder="1" applyAlignment="1" applyProtection="1">
      <alignment/>
      <protection/>
    </xf>
    <xf numFmtId="41" fontId="0" fillId="0" borderId="15" xfId="70" applyNumberFormat="1" applyFont="1" applyFill="1" applyBorder="1" applyAlignment="1" applyProtection="1">
      <alignment/>
      <protection/>
    </xf>
    <xf numFmtId="41" fontId="0" fillId="0" borderId="24" xfId="70" applyNumberFormat="1" applyFont="1" applyFill="1" applyBorder="1" applyAlignment="1" applyProtection="1">
      <alignment/>
      <protection/>
    </xf>
    <xf numFmtId="41" fontId="0" fillId="0" borderId="16" xfId="70" applyNumberFormat="1" applyFont="1" applyFill="1" applyBorder="1" applyAlignment="1" applyProtection="1">
      <alignment/>
      <protection/>
    </xf>
    <xf numFmtId="41" fontId="0" fillId="0" borderId="25" xfId="70" applyNumberFormat="1" applyFont="1" applyFill="1" applyBorder="1" applyAlignment="1" applyProtection="1">
      <alignment/>
      <protection/>
    </xf>
    <xf numFmtId="41" fontId="0" fillId="0" borderId="14" xfId="70" applyNumberFormat="1" applyFont="1" applyFill="1" applyBorder="1" applyAlignment="1" applyProtection="1">
      <alignment/>
      <protection/>
    </xf>
    <xf numFmtId="41" fontId="0" fillId="0" borderId="35" xfId="70" applyNumberFormat="1" applyFont="1" applyFill="1" applyBorder="1" applyAlignment="1" applyProtection="1">
      <alignment/>
      <protection/>
    </xf>
    <xf numFmtId="41" fontId="0" fillId="0" borderId="72" xfId="70" applyNumberFormat="1" applyFont="1" applyFill="1" applyBorder="1" applyAlignment="1" applyProtection="1">
      <alignment/>
      <protection/>
    </xf>
    <xf numFmtId="41" fontId="0" fillId="0" borderId="36" xfId="70" applyNumberFormat="1" applyFont="1" applyFill="1" applyBorder="1" applyAlignment="1" applyProtection="1">
      <alignment/>
      <protection/>
    </xf>
    <xf numFmtId="0" fontId="15" fillId="0" borderId="17" xfId="88" applyFont="1" applyFill="1" applyBorder="1" applyAlignment="1" applyProtection="1">
      <alignment horizontal="right"/>
      <protection/>
    </xf>
    <xf numFmtId="41" fontId="0" fillId="0" borderId="26" xfId="70" applyNumberFormat="1" applyFont="1" applyFill="1" applyBorder="1" applyAlignment="1" applyProtection="1">
      <alignment/>
      <protection/>
    </xf>
    <xf numFmtId="41" fontId="0" fillId="0" borderId="27" xfId="70" applyNumberFormat="1" applyFont="1" applyFill="1" applyBorder="1" applyAlignment="1" applyProtection="1">
      <alignment/>
      <protection/>
    </xf>
    <xf numFmtId="41" fontId="0" fillId="0" borderId="19" xfId="70" applyNumberFormat="1" applyFont="1" applyFill="1" applyBorder="1" applyAlignment="1" applyProtection="1">
      <alignment/>
      <protection/>
    </xf>
    <xf numFmtId="41" fontId="0" fillId="0" borderId="31" xfId="70" applyNumberFormat="1" applyFont="1" applyFill="1" applyBorder="1" applyAlignment="1" applyProtection="1">
      <alignment/>
      <protection/>
    </xf>
    <xf numFmtId="41" fontId="0" fillId="0" borderId="20" xfId="70" applyNumberFormat="1" applyFont="1" applyFill="1" applyBorder="1" applyAlignment="1" applyProtection="1">
      <alignment/>
      <protection/>
    </xf>
    <xf numFmtId="41" fontId="0" fillId="0" borderId="32" xfId="70" applyNumberFormat="1" applyFont="1" applyFill="1" applyBorder="1" applyAlignment="1" applyProtection="1">
      <alignment/>
      <protection/>
    </xf>
    <xf numFmtId="41" fontId="0" fillId="0" borderId="53" xfId="70" applyNumberFormat="1" applyFont="1" applyFill="1" applyBorder="1" applyAlignment="1" applyProtection="1">
      <alignment/>
      <protection/>
    </xf>
    <xf numFmtId="41" fontId="0" fillId="0" borderId="0" xfId="70" applyNumberFormat="1" applyFont="1" applyFill="1" applyBorder="1" applyAlignment="1" applyProtection="1">
      <alignment/>
      <protection/>
    </xf>
    <xf numFmtId="41" fontId="0" fillId="0" borderId="69" xfId="70" applyNumberFormat="1" applyFont="1" applyFill="1" applyBorder="1" applyAlignment="1" applyProtection="1">
      <alignment/>
      <protection/>
    </xf>
    <xf numFmtId="0" fontId="17" fillId="0" borderId="81" xfId="88" applyFont="1" applyFill="1" applyBorder="1" applyAlignment="1" applyProtection="1">
      <alignment horizontal="distributed"/>
      <protection/>
    </xf>
    <xf numFmtId="41" fontId="0" fillId="0" borderId="81" xfId="70" applyNumberFormat="1" applyFont="1" applyFill="1" applyBorder="1" applyAlignment="1" applyProtection="1">
      <alignment/>
      <protection/>
    </xf>
    <xf numFmtId="41" fontId="0" fillId="0" borderId="82" xfId="70" applyNumberFormat="1" applyFont="1" applyFill="1" applyBorder="1" applyAlignment="1" applyProtection="1">
      <alignment/>
      <protection/>
    </xf>
    <xf numFmtId="41" fontId="0" fillId="0" borderId="83" xfId="70" applyNumberFormat="1" applyFont="1" applyFill="1" applyBorder="1" applyAlignment="1" applyProtection="1">
      <alignment/>
      <protection/>
    </xf>
    <xf numFmtId="41" fontId="0" fillId="0" borderId="84" xfId="70" applyNumberFormat="1" applyFont="1" applyFill="1" applyBorder="1" applyAlignment="1" applyProtection="1">
      <alignment/>
      <protection/>
    </xf>
    <xf numFmtId="41" fontId="0" fillId="0" borderId="85" xfId="70" applyNumberFormat="1" applyFont="1" applyFill="1" applyBorder="1" applyAlignment="1" applyProtection="1">
      <alignment/>
      <protection/>
    </xf>
    <xf numFmtId="41" fontId="0" fillId="0" borderId="86" xfId="70" applyNumberFormat="1" applyFont="1" applyFill="1" applyBorder="1" applyAlignment="1" applyProtection="1">
      <alignment/>
      <protection/>
    </xf>
    <xf numFmtId="41" fontId="0" fillId="0" borderId="87" xfId="70" applyNumberFormat="1" applyFont="1" applyFill="1" applyBorder="1" applyAlignment="1" applyProtection="1">
      <alignment/>
      <protection/>
    </xf>
    <xf numFmtId="41" fontId="0" fillId="0" borderId="88" xfId="70" applyNumberFormat="1" applyFont="1" applyFill="1" applyBorder="1" applyAlignment="1" applyProtection="1">
      <alignment/>
      <protection/>
    </xf>
    <xf numFmtId="41" fontId="0" fillId="0" borderId="89" xfId="70" applyNumberFormat="1" applyFont="1" applyFill="1" applyBorder="1" applyAlignment="1" applyProtection="1">
      <alignment/>
      <protection/>
    </xf>
    <xf numFmtId="41" fontId="0" fillId="0" borderId="90" xfId="70" applyNumberFormat="1" applyFont="1" applyFill="1" applyBorder="1" applyAlignment="1" applyProtection="1">
      <alignment/>
      <protection/>
    </xf>
    <xf numFmtId="41" fontId="0" fillId="0" borderId="91" xfId="70" applyNumberFormat="1" applyFont="1" applyFill="1" applyBorder="1" applyAlignment="1" applyProtection="1">
      <alignment/>
      <protection/>
    </xf>
    <xf numFmtId="0" fontId="15" fillId="0" borderId="39" xfId="88" applyFont="1" applyFill="1" applyBorder="1" applyAlignment="1" applyProtection="1">
      <alignment horizontal="right"/>
      <protection/>
    </xf>
    <xf numFmtId="41" fontId="0" fillId="0" borderId="29" xfId="70" applyNumberFormat="1" applyFont="1" applyFill="1" applyBorder="1" applyAlignment="1" applyProtection="1">
      <alignment/>
      <protection/>
    </xf>
    <xf numFmtId="41" fontId="0" fillId="0" borderId="30" xfId="70" applyNumberFormat="1" applyFont="1" applyFill="1" applyBorder="1" applyAlignment="1" applyProtection="1">
      <alignment/>
      <protection/>
    </xf>
    <xf numFmtId="41" fontId="0" fillId="0" borderId="55" xfId="70" applyNumberFormat="1" applyFont="1" applyFill="1" applyBorder="1" applyAlignment="1" applyProtection="1">
      <alignment/>
      <protection/>
    </xf>
    <xf numFmtId="41" fontId="0" fillId="0" borderId="41" xfId="70" applyNumberFormat="1" applyFont="1" applyFill="1" applyBorder="1" applyAlignment="1" applyProtection="1">
      <alignment/>
      <protection/>
    </xf>
    <xf numFmtId="41" fontId="0" fillId="0" borderId="56" xfId="70" applyNumberFormat="1" applyFont="1" applyFill="1" applyBorder="1" applyAlignment="1" applyProtection="1">
      <alignment/>
      <protection/>
    </xf>
    <xf numFmtId="41" fontId="0" fillId="0" borderId="21" xfId="70" applyNumberFormat="1" applyFont="1" applyFill="1" applyBorder="1" applyAlignment="1" applyProtection="1">
      <alignment/>
      <protection/>
    </xf>
    <xf numFmtId="41" fontId="0" fillId="0" borderId="40" xfId="70" applyNumberFormat="1" applyFont="1" applyFill="1" applyBorder="1" applyAlignment="1" applyProtection="1">
      <alignment/>
      <protection/>
    </xf>
    <xf numFmtId="41" fontId="0" fillId="0" borderId="68" xfId="70" applyNumberFormat="1" applyFont="1" applyFill="1" applyBorder="1" applyAlignment="1" applyProtection="1">
      <alignment/>
      <protection/>
    </xf>
    <xf numFmtId="41" fontId="0" fillId="0" borderId="42" xfId="70" applyNumberFormat="1" applyFont="1" applyFill="1" applyBorder="1" applyAlignment="1" applyProtection="1">
      <alignment/>
      <protection/>
    </xf>
    <xf numFmtId="41" fontId="0" fillId="0" borderId="73" xfId="70" applyNumberFormat="1" applyFont="1" applyFill="1" applyBorder="1" applyAlignment="1" applyProtection="1">
      <alignment/>
      <protection/>
    </xf>
    <xf numFmtId="0" fontId="0" fillId="0" borderId="0" xfId="88" applyFont="1" applyFill="1" applyBorder="1" applyProtection="1">
      <alignment/>
      <protection/>
    </xf>
    <xf numFmtId="0" fontId="15" fillId="0" borderId="0" xfId="88" applyFont="1" applyFill="1" applyBorder="1" applyProtection="1">
      <alignment/>
      <protection/>
    </xf>
    <xf numFmtId="180" fontId="0" fillId="0" borderId="13" xfId="70" applyNumberFormat="1" applyFont="1" applyFill="1" applyBorder="1" applyAlignment="1" applyProtection="1">
      <alignment/>
      <protection/>
    </xf>
    <xf numFmtId="180" fontId="0" fillId="0" borderId="34" xfId="70" applyNumberFormat="1" applyFont="1" applyFill="1" applyBorder="1" applyAlignment="1" applyProtection="1">
      <alignment/>
      <protection/>
    </xf>
    <xf numFmtId="180" fontId="0" fillId="0" borderId="35" xfId="70" applyNumberFormat="1" applyFont="1" applyFill="1" applyBorder="1" applyAlignment="1" applyProtection="1">
      <alignment/>
      <protection/>
    </xf>
    <xf numFmtId="180" fontId="0" fillId="0" borderId="15" xfId="70" applyNumberFormat="1" applyFont="1" applyFill="1" applyBorder="1" applyAlignment="1" applyProtection="1">
      <alignment/>
      <protection/>
    </xf>
    <xf numFmtId="180" fontId="0" fillId="0" borderId="46" xfId="70" applyNumberFormat="1" applyFont="1" applyFill="1" applyBorder="1" applyAlignment="1" applyProtection="1">
      <alignment/>
      <protection/>
    </xf>
    <xf numFmtId="180" fontId="0" fillId="0" borderId="16" xfId="70" applyNumberFormat="1" applyFont="1" applyFill="1" applyBorder="1" applyAlignment="1" applyProtection="1">
      <alignment/>
      <protection/>
    </xf>
    <xf numFmtId="180" fontId="0" fillId="0" borderId="14" xfId="70" applyNumberFormat="1" applyFont="1" applyFill="1" applyBorder="1" applyAlignment="1" applyProtection="1">
      <alignment/>
      <protection/>
    </xf>
    <xf numFmtId="180" fontId="0" fillId="0" borderId="22" xfId="70" applyNumberFormat="1" applyFont="1" applyFill="1" applyBorder="1" applyAlignment="1" applyProtection="1">
      <alignment/>
      <protection/>
    </xf>
    <xf numFmtId="180" fontId="0" fillId="0" borderId="48" xfId="70" applyNumberFormat="1" applyFont="1" applyFill="1" applyBorder="1" applyAlignment="1" applyProtection="1">
      <alignment/>
      <protection/>
    </xf>
    <xf numFmtId="180" fontId="0" fillId="0" borderId="92" xfId="70" applyNumberFormat="1" applyFont="1" applyFill="1" applyBorder="1" applyAlignment="1" applyProtection="1">
      <alignment/>
      <protection/>
    </xf>
    <xf numFmtId="180" fontId="0" fillId="0" borderId="93" xfId="70" applyNumberFormat="1" applyFont="1" applyFill="1" applyBorder="1" applyAlignment="1" applyProtection="1">
      <alignment/>
      <protection/>
    </xf>
    <xf numFmtId="180" fontId="0" fillId="0" borderId="17" xfId="70" applyNumberFormat="1" applyFont="1" applyFill="1" applyBorder="1" applyAlignment="1" applyProtection="1">
      <alignment/>
      <protection/>
    </xf>
    <xf numFmtId="180" fontId="0" fillId="0" borderId="27" xfId="70" applyNumberFormat="1" applyFont="1" applyFill="1" applyBorder="1" applyAlignment="1" applyProtection="1">
      <alignment/>
      <protection/>
    </xf>
    <xf numFmtId="180" fontId="0" fillId="0" borderId="0" xfId="70" applyNumberFormat="1" applyFont="1" applyFill="1" applyBorder="1" applyAlignment="1" applyProtection="1">
      <alignment/>
      <protection/>
    </xf>
    <xf numFmtId="180" fontId="0" fillId="0" borderId="19" xfId="70" applyNumberFormat="1" applyFont="1" applyFill="1" applyBorder="1" applyAlignment="1" applyProtection="1">
      <alignment/>
      <protection/>
    </xf>
    <xf numFmtId="180" fontId="0" fillId="0" borderId="47" xfId="70" applyNumberFormat="1" applyFont="1" applyFill="1" applyBorder="1" applyAlignment="1" applyProtection="1">
      <alignment/>
      <protection/>
    </xf>
    <xf numFmtId="180" fontId="0" fillId="0" borderId="20" xfId="70" applyNumberFormat="1" applyFont="1" applyFill="1" applyBorder="1" applyAlignment="1" applyProtection="1">
      <alignment/>
      <protection/>
    </xf>
    <xf numFmtId="180" fontId="0" fillId="0" borderId="18" xfId="70" applyNumberFormat="1" applyFont="1" applyFill="1" applyBorder="1" applyAlignment="1" applyProtection="1">
      <alignment/>
      <protection/>
    </xf>
    <xf numFmtId="180" fontId="0" fillId="0" borderId="53" xfId="70" applyNumberFormat="1" applyFont="1" applyFill="1" applyBorder="1" applyAlignment="1" applyProtection="1">
      <alignment/>
      <protection/>
    </xf>
    <xf numFmtId="180" fontId="0" fillId="0" borderId="38" xfId="70" applyNumberFormat="1" applyFont="1" applyFill="1" applyBorder="1" applyAlignment="1" applyProtection="1">
      <alignment/>
      <protection/>
    </xf>
    <xf numFmtId="180" fontId="0" fillId="0" borderId="94" xfId="70" applyNumberFormat="1" applyFont="1" applyFill="1" applyBorder="1" applyAlignment="1" applyProtection="1">
      <alignment/>
      <protection/>
    </xf>
    <xf numFmtId="180" fontId="0" fillId="0" borderId="95" xfId="70" applyNumberFormat="1" applyFont="1" applyFill="1" applyBorder="1" applyAlignment="1" applyProtection="1">
      <alignment/>
      <protection/>
    </xf>
    <xf numFmtId="180" fontId="0" fillId="0" borderId="28" xfId="70" applyNumberFormat="1" applyFont="1" applyFill="1" applyBorder="1" applyAlignment="1" applyProtection="1">
      <alignment/>
      <protection/>
    </xf>
    <xf numFmtId="180" fontId="0" fillId="0" borderId="82" xfId="70" applyNumberFormat="1" applyFont="1" applyFill="1" applyBorder="1" applyAlignment="1" applyProtection="1">
      <alignment/>
      <protection/>
    </xf>
    <xf numFmtId="180" fontId="0" fillId="0" borderId="89" xfId="70" applyNumberFormat="1" applyFont="1" applyFill="1" applyBorder="1" applyAlignment="1" applyProtection="1">
      <alignment/>
      <protection/>
    </xf>
    <xf numFmtId="180" fontId="0" fillId="0" borderId="84" xfId="70" applyNumberFormat="1" applyFont="1" applyFill="1" applyBorder="1" applyAlignment="1" applyProtection="1">
      <alignment/>
      <protection/>
    </xf>
    <xf numFmtId="180" fontId="0" fillId="0" borderId="96" xfId="70" applyNumberFormat="1" applyFont="1" applyFill="1" applyBorder="1" applyAlignment="1" applyProtection="1">
      <alignment/>
      <protection/>
    </xf>
    <xf numFmtId="180" fontId="0" fillId="0" borderId="86" xfId="70" applyNumberFormat="1" applyFont="1" applyFill="1" applyBorder="1" applyAlignment="1" applyProtection="1">
      <alignment/>
      <protection/>
    </xf>
    <xf numFmtId="180" fontId="0" fillId="0" borderId="87" xfId="70" applyNumberFormat="1" applyFont="1" applyFill="1" applyBorder="1" applyAlignment="1" applyProtection="1">
      <alignment/>
      <protection/>
    </xf>
    <xf numFmtId="180" fontId="0" fillId="0" borderId="88" xfId="70" applyNumberFormat="1" applyFont="1" applyFill="1" applyBorder="1" applyAlignment="1" applyProtection="1">
      <alignment/>
      <protection/>
    </xf>
    <xf numFmtId="180" fontId="0" fillId="0" borderId="97" xfId="70" applyNumberFormat="1" applyFont="1" applyFill="1" applyBorder="1" applyAlignment="1" applyProtection="1">
      <alignment/>
      <protection/>
    </xf>
    <xf numFmtId="180" fontId="0" fillId="0" borderId="98" xfId="70" applyNumberFormat="1" applyFont="1" applyFill="1" applyBorder="1" applyAlignment="1" applyProtection="1">
      <alignment/>
      <protection/>
    </xf>
    <xf numFmtId="180" fontId="0" fillId="0" borderId="99" xfId="70" applyNumberFormat="1" applyFont="1" applyFill="1" applyBorder="1" applyAlignment="1" applyProtection="1">
      <alignment/>
      <protection/>
    </xf>
    <xf numFmtId="180" fontId="0" fillId="0" borderId="39" xfId="70" applyNumberFormat="1" applyFont="1" applyFill="1" applyBorder="1" applyAlignment="1" applyProtection="1">
      <alignment/>
      <protection/>
    </xf>
    <xf numFmtId="180" fontId="0" fillId="0" borderId="30" xfId="70" applyNumberFormat="1" applyFont="1" applyFill="1" applyBorder="1" applyAlignment="1" applyProtection="1">
      <alignment/>
      <protection/>
    </xf>
    <xf numFmtId="180" fontId="0" fillId="0" borderId="42" xfId="70" applyNumberFormat="1" applyFont="1" applyFill="1" applyBorder="1" applyAlignment="1" applyProtection="1">
      <alignment/>
      <protection/>
    </xf>
    <xf numFmtId="180" fontId="0" fillId="0" borderId="41" xfId="70" applyNumberFormat="1" applyFont="1" applyFill="1" applyBorder="1" applyAlignment="1" applyProtection="1">
      <alignment/>
      <protection/>
    </xf>
    <xf numFmtId="180" fontId="0" fillId="0" borderId="49" xfId="70" applyNumberFormat="1" applyFont="1" applyFill="1" applyBorder="1" applyAlignment="1" applyProtection="1">
      <alignment/>
      <protection/>
    </xf>
    <xf numFmtId="180" fontId="0" fillId="0" borderId="21" xfId="70" applyNumberFormat="1" applyFont="1" applyFill="1" applyBorder="1" applyAlignment="1" applyProtection="1">
      <alignment/>
      <protection/>
    </xf>
    <xf numFmtId="180" fontId="0" fillId="0" borderId="40" xfId="70" applyNumberFormat="1" applyFont="1" applyFill="1" applyBorder="1" applyAlignment="1" applyProtection="1">
      <alignment/>
      <protection/>
    </xf>
    <xf numFmtId="180" fontId="0" fillId="0" borderId="68" xfId="70" applyNumberFormat="1" applyFont="1" applyFill="1" applyBorder="1" applyAlignment="1" applyProtection="1">
      <alignment/>
      <protection/>
    </xf>
    <xf numFmtId="180" fontId="0" fillId="0" borderId="50" xfId="70" applyNumberFormat="1" applyFont="1" applyFill="1" applyBorder="1" applyAlignment="1" applyProtection="1">
      <alignment/>
      <protection/>
    </xf>
    <xf numFmtId="180" fontId="0" fillId="0" borderId="100" xfId="70" applyNumberFormat="1" applyFont="1" applyFill="1" applyBorder="1" applyAlignment="1" applyProtection="1">
      <alignment/>
      <protection/>
    </xf>
    <xf numFmtId="180" fontId="0" fillId="0" borderId="101" xfId="70" applyNumberFormat="1" applyFont="1" applyFill="1" applyBorder="1" applyAlignment="1" applyProtection="1">
      <alignment/>
      <protection/>
    </xf>
    <xf numFmtId="0" fontId="0" fillId="0" borderId="0" xfId="88" applyFont="1" applyFill="1" applyAlignment="1" applyProtection="1">
      <alignment horizontal="right"/>
      <protection/>
    </xf>
    <xf numFmtId="0" fontId="14" fillId="35" borderId="0" xfId="88" applyFont="1" applyFill="1" applyBorder="1" applyProtection="1">
      <alignment/>
      <protection/>
    </xf>
    <xf numFmtId="0" fontId="0" fillId="35" borderId="0" xfId="88" applyFont="1" applyFill="1" applyProtection="1">
      <alignment/>
      <protection/>
    </xf>
    <xf numFmtId="0" fontId="0" fillId="35" borderId="42" xfId="88" applyFont="1" applyFill="1" applyBorder="1" applyProtection="1">
      <alignment/>
      <protection/>
    </xf>
    <xf numFmtId="0" fontId="15" fillId="35" borderId="42" xfId="88" applyFont="1" applyFill="1" applyBorder="1" applyAlignment="1" applyProtection="1">
      <alignment horizontal="right"/>
      <protection/>
    </xf>
    <xf numFmtId="0" fontId="17" fillId="0" borderId="78" xfId="88" applyFont="1" applyFill="1" applyBorder="1" applyAlignment="1" applyProtection="1">
      <alignment vertical="top" textRotation="255" wrapText="1" indent="1"/>
      <protection/>
    </xf>
    <xf numFmtId="0" fontId="17" fillId="0" borderId="26" xfId="88" applyFont="1" applyFill="1" applyBorder="1" applyAlignment="1" applyProtection="1">
      <alignment vertical="top" textRotation="255" wrapText="1" indent="1"/>
      <protection/>
    </xf>
    <xf numFmtId="41" fontId="0" fillId="0" borderId="48" xfId="70" applyNumberFormat="1" applyFont="1" applyFill="1" applyBorder="1" applyAlignment="1" applyProtection="1">
      <alignment/>
      <protection/>
    </xf>
    <xf numFmtId="41" fontId="0" fillId="0" borderId="38" xfId="70" applyNumberFormat="1" applyFont="1" applyFill="1" applyBorder="1" applyAlignment="1" applyProtection="1">
      <alignment/>
      <protection/>
    </xf>
    <xf numFmtId="41" fontId="0" fillId="0" borderId="97" xfId="70" applyNumberFormat="1" applyFont="1" applyFill="1" applyBorder="1" applyAlignment="1" applyProtection="1">
      <alignment/>
      <protection/>
    </xf>
    <xf numFmtId="41" fontId="0" fillId="0" borderId="50" xfId="70" applyNumberFormat="1" applyFont="1" applyFill="1" applyBorder="1" applyAlignment="1" applyProtection="1">
      <alignment/>
      <protection/>
    </xf>
    <xf numFmtId="180" fontId="0" fillId="0" borderId="36" xfId="70" applyNumberFormat="1" applyFont="1" applyFill="1" applyBorder="1" applyAlignment="1" applyProtection="1">
      <alignment/>
      <protection/>
    </xf>
    <xf numFmtId="180" fontId="0" fillId="0" borderId="26" xfId="70" applyNumberFormat="1" applyFont="1" applyFill="1" applyBorder="1" applyAlignment="1" applyProtection="1">
      <alignment/>
      <protection/>
    </xf>
    <xf numFmtId="180" fontId="0" fillId="0" borderId="91" xfId="70" applyNumberFormat="1" applyFont="1" applyFill="1" applyBorder="1" applyAlignment="1" applyProtection="1">
      <alignment/>
      <protection/>
    </xf>
    <xf numFmtId="180" fontId="0" fillId="0" borderId="29" xfId="70" applyNumberFormat="1" applyFont="1" applyFill="1" applyBorder="1" applyAlignment="1" applyProtection="1">
      <alignment/>
      <protection/>
    </xf>
    <xf numFmtId="0" fontId="0" fillId="35" borderId="0" xfId="88" applyFont="1" applyFill="1" applyAlignment="1" applyProtection="1">
      <alignment horizontal="right"/>
      <protection/>
    </xf>
    <xf numFmtId="0" fontId="17" fillId="0" borderId="79" xfId="88" applyFont="1" applyFill="1" applyBorder="1" applyAlignment="1" applyProtection="1">
      <alignment vertical="top" textRotation="255" wrapText="1" indent="1"/>
      <protection/>
    </xf>
    <xf numFmtId="0" fontId="17" fillId="35" borderId="13" xfId="88" applyFont="1" applyFill="1" applyBorder="1" applyAlignment="1" applyProtection="1">
      <alignment horizontal="distributed"/>
      <protection/>
    </xf>
    <xf numFmtId="41" fontId="0" fillId="35" borderId="13" xfId="70" applyNumberFormat="1" applyFont="1" applyFill="1" applyBorder="1" applyAlignment="1" applyProtection="1">
      <alignment/>
      <protection/>
    </xf>
    <xf numFmtId="41" fontId="0" fillId="35" borderId="22" xfId="70" applyNumberFormat="1" applyFont="1" applyFill="1" applyBorder="1" applyAlignment="1" applyProtection="1">
      <alignment/>
      <protection/>
    </xf>
    <xf numFmtId="41" fontId="0" fillId="35" borderId="23" xfId="70" applyNumberFormat="1" applyFont="1" applyFill="1" applyBorder="1" applyAlignment="1" applyProtection="1">
      <alignment/>
      <protection/>
    </xf>
    <xf numFmtId="41" fontId="0" fillId="35" borderId="15" xfId="70" applyNumberFormat="1" applyFont="1" applyFill="1" applyBorder="1" applyAlignment="1" applyProtection="1">
      <alignment/>
      <protection/>
    </xf>
    <xf numFmtId="41" fontId="0" fillId="35" borderId="24" xfId="70" applyNumberFormat="1" applyFont="1" applyFill="1" applyBorder="1" applyAlignment="1" applyProtection="1">
      <alignment/>
      <protection/>
    </xf>
    <xf numFmtId="41" fontId="0" fillId="35" borderId="16" xfId="70" applyNumberFormat="1" applyFont="1" applyFill="1" applyBorder="1" applyAlignment="1" applyProtection="1">
      <alignment/>
      <protection/>
    </xf>
    <xf numFmtId="41" fontId="0" fillId="35" borderId="25" xfId="70" applyNumberFormat="1" applyFont="1" applyFill="1" applyBorder="1" applyAlignment="1" applyProtection="1">
      <alignment/>
      <protection/>
    </xf>
    <xf numFmtId="41" fontId="0" fillId="35" borderId="14" xfId="70" applyNumberFormat="1" applyFont="1" applyFill="1" applyBorder="1" applyAlignment="1" applyProtection="1">
      <alignment/>
      <protection/>
    </xf>
    <xf numFmtId="41" fontId="0" fillId="35" borderId="35" xfId="70" applyNumberFormat="1" applyFont="1" applyFill="1" applyBorder="1" applyAlignment="1" applyProtection="1">
      <alignment/>
      <protection/>
    </xf>
    <xf numFmtId="41" fontId="0" fillId="35" borderId="72" xfId="70" applyNumberFormat="1" applyFont="1" applyFill="1" applyBorder="1" applyAlignment="1" applyProtection="1">
      <alignment/>
      <protection/>
    </xf>
    <xf numFmtId="41" fontId="0" fillId="35" borderId="36" xfId="70" applyNumberFormat="1" applyFont="1" applyFill="1" applyBorder="1" applyAlignment="1" applyProtection="1">
      <alignment/>
      <protection/>
    </xf>
    <xf numFmtId="0" fontId="15" fillId="35" borderId="17" xfId="88" applyFont="1" applyFill="1" applyBorder="1" applyAlignment="1" applyProtection="1">
      <alignment horizontal="right"/>
      <protection/>
    </xf>
    <xf numFmtId="41" fontId="0" fillId="35" borderId="26" xfId="70" applyNumberFormat="1" applyFont="1" applyFill="1" applyBorder="1" applyAlignment="1" applyProtection="1">
      <alignment/>
      <protection/>
    </xf>
    <xf numFmtId="41" fontId="0" fillId="35" borderId="27" xfId="70" applyNumberFormat="1" applyFont="1" applyFill="1" applyBorder="1" applyAlignment="1" applyProtection="1">
      <alignment/>
      <protection/>
    </xf>
    <xf numFmtId="41" fontId="0" fillId="35" borderId="18" xfId="70" applyNumberFormat="1" applyFont="1" applyFill="1" applyBorder="1" applyAlignment="1" applyProtection="1">
      <alignment/>
      <protection/>
    </xf>
    <xf numFmtId="41" fontId="0" fillId="35" borderId="19" xfId="70" applyNumberFormat="1" applyFont="1" applyFill="1" applyBorder="1" applyAlignment="1" applyProtection="1">
      <alignment/>
      <protection/>
    </xf>
    <xf numFmtId="41" fontId="0" fillId="35" borderId="31" xfId="70" applyNumberFormat="1" applyFont="1" applyFill="1" applyBorder="1" applyAlignment="1" applyProtection="1">
      <alignment/>
      <protection/>
    </xf>
    <xf numFmtId="41" fontId="0" fillId="35" borderId="20" xfId="70" applyNumberFormat="1" applyFont="1" applyFill="1" applyBorder="1" applyAlignment="1" applyProtection="1">
      <alignment/>
      <protection/>
    </xf>
    <xf numFmtId="41" fontId="0" fillId="35" borderId="32" xfId="70" applyNumberFormat="1" applyFont="1" applyFill="1" applyBorder="1" applyAlignment="1" applyProtection="1">
      <alignment/>
      <protection/>
    </xf>
    <xf numFmtId="41" fontId="0" fillId="35" borderId="53" xfId="70" applyNumberFormat="1" applyFont="1" applyFill="1" applyBorder="1" applyAlignment="1" applyProtection="1">
      <alignment/>
      <protection/>
    </xf>
    <xf numFmtId="41" fontId="0" fillId="35" borderId="0" xfId="70" applyNumberFormat="1" applyFont="1" applyFill="1" applyBorder="1" applyAlignment="1" applyProtection="1">
      <alignment/>
      <protection/>
    </xf>
    <xf numFmtId="41" fontId="0" fillId="35" borderId="69" xfId="70" applyNumberFormat="1" applyFont="1" applyFill="1" applyBorder="1" applyAlignment="1" applyProtection="1">
      <alignment/>
      <protection/>
    </xf>
    <xf numFmtId="0" fontId="17" fillId="35" borderId="81" xfId="88" applyFont="1" applyFill="1" applyBorder="1" applyAlignment="1" applyProtection="1">
      <alignment horizontal="distributed"/>
      <protection/>
    </xf>
    <xf numFmtId="41" fontId="0" fillId="35" borderId="81" xfId="70" applyNumberFormat="1" applyFont="1" applyFill="1" applyBorder="1" applyAlignment="1" applyProtection="1">
      <alignment/>
      <protection/>
    </xf>
    <xf numFmtId="41" fontId="0" fillId="35" borderId="82" xfId="70" applyNumberFormat="1" applyFont="1" applyFill="1" applyBorder="1" applyAlignment="1" applyProtection="1">
      <alignment/>
      <protection/>
    </xf>
    <xf numFmtId="41" fontId="0" fillId="35" borderId="83" xfId="70" applyNumberFormat="1" applyFont="1" applyFill="1" applyBorder="1" applyAlignment="1" applyProtection="1">
      <alignment/>
      <protection/>
    </xf>
    <xf numFmtId="41" fontId="0" fillId="35" borderId="84" xfId="70" applyNumberFormat="1" applyFont="1" applyFill="1" applyBorder="1" applyAlignment="1" applyProtection="1">
      <alignment/>
      <protection/>
    </xf>
    <xf numFmtId="41" fontId="0" fillId="35" borderId="85" xfId="70" applyNumberFormat="1" applyFont="1" applyFill="1" applyBorder="1" applyAlignment="1" applyProtection="1">
      <alignment/>
      <protection/>
    </xf>
    <xf numFmtId="41" fontId="0" fillId="35" borderId="86" xfId="70" applyNumberFormat="1" applyFont="1" applyFill="1" applyBorder="1" applyAlignment="1" applyProtection="1">
      <alignment/>
      <protection/>
    </xf>
    <xf numFmtId="41" fontId="0" fillId="35" borderId="87" xfId="70" applyNumberFormat="1" applyFont="1" applyFill="1" applyBorder="1" applyAlignment="1" applyProtection="1">
      <alignment/>
      <protection/>
    </xf>
    <xf numFmtId="41" fontId="0" fillId="35" borderId="88" xfId="70" applyNumberFormat="1" applyFont="1" applyFill="1" applyBorder="1" applyAlignment="1" applyProtection="1">
      <alignment/>
      <protection/>
    </xf>
    <xf numFmtId="41" fontId="0" fillId="35" borderId="89" xfId="70" applyNumberFormat="1" applyFont="1" applyFill="1" applyBorder="1" applyAlignment="1" applyProtection="1">
      <alignment/>
      <protection/>
    </xf>
    <xf numFmtId="41" fontId="0" fillId="35" borderId="90" xfId="70" applyNumberFormat="1" applyFont="1" applyFill="1" applyBorder="1" applyAlignment="1" applyProtection="1">
      <alignment/>
      <protection/>
    </xf>
    <xf numFmtId="41" fontId="0" fillId="35" borderId="91" xfId="70" applyNumberFormat="1" applyFont="1" applyFill="1" applyBorder="1" applyAlignment="1" applyProtection="1">
      <alignment/>
      <protection/>
    </xf>
    <xf numFmtId="0" fontId="15" fillId="35" borderId="39" xfId="88" applyFont="1" applyFill="1" applyBorder="1" applyAlignment="1" applyProtection="1">
      <alignment horizontal="right"/>
      <protection/>
    </xf>
    <xf numFmtId="41" fontId="0" fillId="35" borderId="29" xfId="70" applyNumberFormat="1" applyFont="1" applyFill="1" applyBorder="1" applyAlignment="1" applyProtection="1">
      <alignment/>
      <protection/>
    </xf>
    <xf numFmtId="41" fontId="0" fillId="35" borderId="30" xfId="70" applyNumberFormat="1" applyFont="1" applyFill="1" applyBorder="1" applyAlignment="1" applyProtection="1">
      <alignment/>
      <protection/>
    </xf>
    <xf numFmtId="41" fontId="0" fillId="35" borderId="55" xfId="70" applyNumberFormat="1" applyFont="1" applyFill="1" applyBorder="1" applyAlignment="1" applyProtection="1">
      <alignment/>
      <protection/>
    </xf>
    <xf numFmtId="41" fontId="0" fillId="35" borderId="41" xfId="70" applyNumberFormat="1" applyFont="1" applyFill="1" applyBorder="1" applyAlignment="1" applyProtection="1">
      <alignment/>
      <protection/>
    </xf>
    <xf numFmtId="41" fontId="0" fillId="35" borderId="56" xfId="70" applyNumberFormat="1" applyFont="1" applyFill="1" applyBorder="1" applyAlignment="1" applyProtection="1">
      <alignment/>
      <protection/>
    </xf>
    <xf numFmtId="41" fontId="0" fillId="35" borderId="21" xfId="70" applyNumberFormat="1" applyFont="1" applyFill="1" applyBorder="1" applyAlignment="1" applyProtection="1">
      <alignment/>
      <protection/>
    </xf>
    <xf numFmtId="41" fontId="0" fillId="35" borderId="40" xfId="70" applyNumberFormat="1" applyFont="1" applyFill="1" applyBorder="1" applyAlignment="1" applyProtection="1">
      <alignment/>
      <protection/>
    </xf>
    <xf numFmtId="41" fontId="0" fillId="35" borderId="68" xfId="70" applyNumberFormat="1" applyFont="1" applyFill="1" applyBorder="1" applyAlignment="1" applyProtection="1">
      <alignment/>
      <protection/>
    </xf>
    <xf numFmtId="41" fontId="0" fillId="35" borderId="42" xfId="70" applyNumberFormat="1" applyFont="1" applyFill="1" applyBorder="1" applyAlignment="1" applyProtection="1">
      <alignment/>
      <protection/>
    </xf>
    <xf numFmtId="41" fontId="0" fillId="35" borderId="73" xfId="70" applyNumberFormat="1" applyFont="1" applyFill="1" applyBorder="1" applyAlignment="1" applyProtection="1">
      <alignment/>
      <protection/>
    </xf>
    <xf numFmtId="0" fontId="0" fillId="35" borderId="0" xfId="88" applyFont="1" applyFill="1" applyBorder="1" applyProtection="1">
      <alignment/>
      <protection/>
    </xf>
    <xf numFmtId="180" fontId="0" fillId="0" borderId="81" xfId="70" applyNumberFormat="1" applyFont="1" applyFill="1" applyBorder="1" applyAlignment="1" applyProtection="1">
      <alignment/>
      <protection/>
    </xf>
    <xf numFmtId="0" fontId="14" fillId="0" borderId="0" xfId="83" applyFont="1" applyFill="1" applyBorder="1" applyProtection="1">
      <alignment/>
      <protection/>
    </xf>
    <xf numFmtId="0" fontId="0" fillId="0" borderId="0" xfId="83" applyFont="1" applyFill="1" applyProtection="1">
      <alignment/>
      <protection/>
    </xf>
    <xf numFmtId="0" fontId="0" fillId="0" borderId="42" xfId="83" applyFont="1" applyFill="1" applyBorder="1" applyProtection="1">
      <alignment/>
      <protection/>
    </xf>
    <xf numFmtId="0" fontId="15" fillId="0" borderId="42" xfId="83" applyFont="1" applyFill="1" applyBorder="1" applyAlignment="1" applyProtection="1">
      <alignment horizontal="right"/>
      <protection/>
    </xf>
    <xf numFmtId="0" fontId="17" fillId="0" borderId="13" xfId="83" applyFont="1" applyFill="1" applyBorder="1" applyAlignment="1" applyProtection="1">
      <alignment horizontal="distributed"/>
      <protection/>
    </xf>
    <xf numFmtId="41" fontId="0" fillId="0" borderId="13" xfId="70" applyNumberFormat="1" applyFont="1" applyFill="1" applyBorder="1" applyAlignment="1" applyProtection="1">
      <alignment shrinkToFit="1"/>
      <protection/>
    </xf>
    <xf numFmtId="41" fontId="0" fillId="0" borderId="22" xfId="70" applyNumberFormat="1" applyFont="1" applyFill="1" applyBorder="1" applyAlignment="1" applyProtection="1">
      <alignment shrinkToFit="1"/>
      <protection/>
    </xf>
    <xf numFmtId="41" fontId="0" fillId="0" borderId="23" xfId="70" applyNumberFormat="1" applyFont="1" applyFill="1" applyBorder="1" applyAlignment="1" applyProtection="1">
      <alignment shrinkToFit="1"/>
      <protection/>
    </xf>
    <xf numFmtId="41" fontId="0" fillId="0" borderId="15" xfId="70" applyNumberFormat="1" applyFont="1" applyFill="1" applyBorder="1" applyAlignment="1" applyProtection="1">
      <alignment shrinkToFit="1"/>
      <protection/>
    </xf>
    <xf numFmtId="41" fontId="0" fillId="0" borderId="24" xfId="70" applyNumberFormat="1" applyFont="1" applyFill="1" applyBorder="1" applyAlignment="1" applyProtection="1">
      <alignment shrinkToFit="1"/>
      <protection/>
    </xf>
    <xf numFmtId="41" fontId="0" fillId="0" borderId="16" xfId="70" applyNumberFormat="1" applyFont="1" applyFill="1" applyBorder="1" applyAlignment="1" applyProtection="1">
      <alignment shrinkToFit="1"/>
      <protection/>
    </xf>
    <xf numFmtId="41" fontId="0" fillId="0" borderId="25" xfId="70" applyNumberFormat="1" applyFont="1" applyFill="1" applyBorder="1" applyAlignment="1" applyProtection="1">
      <alignment shrinkToFit="1"/>
      <protection/>
    </xf>
    <xf numFmtId="41" fontId="0" fillId="0" borderId="14" xfId="70" applyNumberFormat="1" applyFont="1" applyFill="1" applyBorder="1" applyAlignment="1" applyProtection="1">
      <alignment shrinkToFit="1"/>
      <protection/>
    </xf>
    <xf numFmtId="41" fontId="0" fillId="0" borderId="35" xfId="70" applyNumberFormat="1" applyFont="1" applyFill="1" applyBorder="1" applyAlignment="1" applyProtection="1">
      <alignment shrinkToFit="1"/>
      <protection/>
    </xf>
    <xf numFmtId="41" fontId="0" fillId="0" borderId="72" xfId="70" applyNumberFormat="1" applyFont="1" applyFill="1" applyBorder="1" applyAlignment="1" applyProtection="1">
      <alignment shrinkToFit="1"/>
      <protection/>
    </xf>
    <xf numFmtId="41" fontId="0" fillId="0" borderId="36" xfId="70" applyNumberFormat="1" applyFont="1" applyFill="1" applyBorder="1" applyAlignment="1" applyProtection="1">
      <alignment shrinkToFit="1"/>
      <protection/>
    </xf>
    <xf numFmtId="0" fontId="15" fillId="0" borderId="17" xfId="83" applyFont="1" applyFill="1" applyBorder="1" applyAlignment="1" applyProtection="1">
      <alignment horizontal="right"/>
      <protection/>
    </xf>
    <xf numFmtId="41" fontId="0" fillId="0" borderId="26" xfId="70" applyNumberFormat="1" applyFont="1" applyFill="1" applyBorder="1" applyAlignment="1" applyProtection="1">
      <alignment shrinkToFit="1"/>
      <protection/>
    </xf>
    <xf numFmtId="41" fontId="0" fillId="0" borderId="27" xfId="70" applyNumberFormat="1" applyFont="1" applyFill="1" applyBorder="1" applyAlignment="1" applyProtection="1">
      <alignment shrinkToFit="1"/>
      <protection/>
    </xf>
    <xf numFmtId="41" fontId="0" fillId="0" borderId="18" xfId="70" applyNumberFormat="1" applyFont="1" applyFill="1" applyBorder="1" applyAlignment="1" applyProtection="1">
      <alignment shrinkToFit="1"/>
      <protection/>
    </xf>
    <xf numFmtId="41" fontId="0" fillId="0" borderId="19" xfId="70" applyNumberFormat="1" applyFont="1" applyFill="1" applyBorder="1" applyAlignment="1" applyProtection="1">
      <alignment shrinkToFit="1"/>
      <protection/>
    </xf>
    <xf numFmtId="41" fontId="0" fillId="0" borderId="31" xfId="70" applyNumberFormat="1" applyFont="1" applyFill="1" applyBorder="1" applyAlignment="1" applyProtection="1">
      <alignment shrinkToFit="1"/>
      <protection/>
    </xf>
    <xf numFmtId="41" fontId="0" fillId="0" borderId="20" xfId="70" applyNumberFormat="1" applyFont="1" applyFill="1" applyBorder="1" applyAlignment="1" applyProtection="1">
      <alignment shrinkToFit="1"/>
      <protection/>
    </xf>
    <xf numFmtId="41" fontId="0" fillId="0" borderId="32" xfId="70" applyNumberFormat="1" applyFont="1" applyFill="1" applyBorder="1" applyAlignment="1" applyProtection="1">
      <alignment shrinkToFit="1"/>
      <protection/>
    </xf>
    <xf numFmtId="41" fontId="0" fillId="0" borderId="53" xfId="70" applyNumberFormat="1" applyFont="1" applyFill="1" applyBorder="1" applyAlignment="1" applyProtection="1">
      <alignment shrinkToFit="1"/>
      <protection/>
    </xf>
    <xf numFmtId="41" fontId="0" fillId="0" borderId="0" xfId="70" applyNumberFormat="1" applyFont="1" applyFill="1" applyBorder="1" applyAlignment="1" applyProtection="1">
      <alignment shrinkToFit="1"/>
      <protection/>
    </xf>
    <xf numFmtId="41" fontId="0" fillId="0" borderId="69" xfId="70" applyNumberFormat="1" applyFont="1" applyFill="1" applyBorder="1" applyAlignment="1" applyProtection="1">
      <alignment shrinkToFit="1"/>
      <protection/>
    </xf>
    <xf numFmtId="0" fontId="17" fillId="0" borderId="81" xfId="83" applyFont="1" applyFill="1" applyBorder="1" applyAlignment="1" applyProtection="1">
      <alignment horizontal="distributed"/>
      <protection/>
    </xf>
    <xf numFmtId="41" fontId="0" fillId="0" borderId="81" xfId="70" applyNumberFormat="1" applyFont="1" applyFill="1" applyBorder="1" applyAlignment="1" applyProtection="1">
      <alignment shrinkToFit="1"/>
      <protection/>
    </xf>
    <xf numFmtId="41" fontId="0" fillId="0" borderId="82" xfId="70" applyNumberFormat="1" applyFont="1" applyFill="1" applyBorder="1" applyAlignment="1" applyProtection="1">
      <alignment shrinkToFit="1"/>
      <protection/>
    </xf>
    <xf numFmtId="41" fontId="0" fillId="0" borderId="83" xfId="70" applyNumberFormat="1" applyFont="1" applyFill="1" applyBorder="1" applyAlignment="1" applyProtection="1">
      <alignment shrinkToFit="1"/>
      <protection/>
    </xf>
    <xf numFmtId="41" fontId="0" fillId="0" borderId="89" xfId="70" applyNumberFormat="1" applyFont="1" applyFill="1" applyBorder="1" applyAlignment="1" applyProtection="1">
      <alignment shrinkToFit="1"/>
      <protection/>
    </xf>
    <xf numFmtId="41" fontId="0" fillId="0" borderId="86" xfId="70" applyNumberFormat="1" applyFont="1" applyFill="1" applyBorder="1" applyAlignment="1" applyProtection="1">
      <alignment shrinkToFit="1"/>
      <protection/>
    </xf>
    <xf numFmtId="41" fontId="0" fillId="0" borderId="87" xfId="70" applyNumberFormat="1" applyFont="1" applyFill="1" applyBorder="1" applyAlignment="1" applyProtection="1">
      <alignment shrinkToFit="1"/>
      <protection/>
    </xf>
    <xf numFmtId="41" fontId="0" fillId="0" borderId="88" xfId="70" applyNumberFormat="1" applyFont="1" applyFill="1" applyBorder="1" applyAlignment="1" applyProtection="1">
      <alignment shrinkToFit="1"/>
      <protection/>
    </xf>
    <xf numFmtId="41" fontId="0" fillId="0" borderId="90" xfId="70" applyNumberFormat="1" applyFont="1" applyFill="1" applyBorder="1" applyAlignment="1" applyProtection="1">
      <alignment shrinkToFit="1"/>
      <protection/>
    </xf>
    <xf numFmtId="41" fontId="0" fillId="0" borderId="91" xfId="70" applyNumberFormat="1" applyFont="1" applyFill="1" applyBorder="1" applyAlignment="1" applyProtection="1">
      <alignment shrinkToFit="1"/>
      <protection/>
    </xf>
    <xf numFmtId="0" fontId="15" fillId="0" borderId="39" xfId="83" applyFont="1" applyFill="1" applyBorder="1" applyAlignment="1" applyProtection="1">
      <alignment horizontal="right"/>
      <protection/>
    </xf>
    <xf numFmtId="41" fontId="0" fillId="0" borderId="39" xfId="70" applyNumberFormat="1" applyFont="1" applyFill="1" applyBorder="1" applyAlignment="1" applyProtection="1">
      <alignment shrinkToFit="1"/>
      <protection/>
    </xf>
    <xf numFmtId="41" fontId="0" fillId="0" borderId="30" xfId="70" applyNumberFormat="1" applyFont="1" applyFill="1" applyBorder="1" applyAlignment="1" applyProtection="1">
      <alignment shrinkToFit="1"/>
      <protection/>
    </xf>
    <xf numFmtId="41" fontId="0" fillId="0" borderId="55" xfId="70" applyNumberFormat="1" applyFont="1" applyFill="1" applyBorder="1" applyAlignment="1" applyProtection="1">
      <alignment shrinkToFit="1"/>
      <protection/>
    </xf>
    <xf numFmtId="41" fontId="0" fillId="0" borderId="41" xfId="70" applyNumberFormat="1" applyFont="1" applyFill="1" applyBorder="1" applyAlignment="1" applyProtection="1">
      <alignment shrinkToFit="1"/>
      <protection/>
    </xf>
    <xf numFmtId="41" fontId="0" fillId="0" borderId="56" xfId="70" applyNumberFormat="1" applyFont="1" applyFill="1" applyBorder="1" applyAlignment="1" applyProtection="1">
      <alignment shrinkToFit="1"/>
      <protection/>
    </xf>
    <xf numFmtId="41" fontId="0" fillId="0" borderId="21" xfId="70" applyNumberFormat="1" applyFont="1" applyFill="1" applyBorder="1" applyAlignment="1" applyProtection="1">
      <alignment shrinkToFit="1"/>
      <protection/>
    </xf>
    <xf numFmtId="41" fontId="0" fillId="0" borderId="40" xfId="70" applyNumberFormat="1" applyFont="1" applyFill="1" applyBorder="1" applyAlignment="1" applyProtection="1">
      <alignment shrinkToFit="1"/>
      <protection/>
    </xf>
    <xf numFmtId="41" fontId="0" fillId="0" borderId="68" xfId="70" applyNumberFormat="1" applyFont="1" applyFill="1" applyBorder="1" applyAlignment="1" applyProtection="1">
      <alignment shrinkToFit="1"/>
      <protection/>
    </xf>
    <xf numFmtId="41" fontId="0" fillId="0" borderId="73" xfId="70" applyNumberFormat="1" applyFont="1" applyFill="1" applyBorder="1" applyAlignment="1" applyProtection="1">
      <alignment shrinkToFit="1"/>
      <protection/>
    </xf>
    <xf numFmtId="41" fontId="0" fillId="0" borderId="29" xfId="70" applyNumberFormat="1" applyFont="1" applyFill="1" applyBorder="1" applyAlignment="1" applyProtection="1">
      <alignment shrinkToFit="1"/>
      <protection/>
    </xf>
    <xf numFmtId="0" fontId="15" fillId="0" borderId="0" xfId="83" applyFont="1" applyFill="1" applyBorder="1" applyAlignment="1" applyProtection="1">
      <alignment horizontal="right"/>
      <protection/>
    </xf>
    <xf numFmtId="41" fontId="0" fillId="0" borderId="0" xfId="83" applyNumberFormat="1" applyFont="1" applyFill="1" applyProtection="1">
      <alignment/>
      <protection/>
    </xf>
    <xf numFmtId="0" fontId="15" fillId="0" borderId="0" xfId="83" applyFont="1" applyFill="1" applyBorder="1" applyProtection="1">
      <alignment/>
      <protection/>
    </xf>
    <xf numFmtId="0" fontId="17" fillId="0" borderId="33" xfId="83" applyFont="1" applyFill="1" applyBorder="1" applyAlignment="1" applyProtection="1">
      <alignment horizontal="distributed"/>
      <protection/>
    </xf>
    <xf numFmtId="180" fontId="0" fillId="0" borderId="25" xfId="70" applyNumberFormat="1" applyFont="1" applyFill="1" applyBorder="1" applyAlignment="1" applyProtection="1">
      <alignment/>
      <protection/>
    </xf>
    <xf numFmtId="0" fontId="15" fillId="0" borderId="37" xfId="83" applyFont="1" applyFill="1" applyBorder="1" applyAlignment="1" applyProtection="1">
      <alignment horizontal="right"/>
      <protection/>
    </xf>
    <xf numFmtId="180" fontId="0" fillId="0" borderId="32" xfId="70" applyNumberFormat="1" applyFont="1" applyFill="1" applyBorder="1" applyAlignment="1" applyProtection="1">
      <alignment/>
      <protection/>
    </xf>
    <xf numFmtId="0" fontId="17" fillId="0" borderId="51" xfId="83" applyFont="1" applyFill="1" applyBorder="1" applyAlignment="1" applyProtection="1">
      <alignment horizontal="distributed"/>
      <protection/>
    </xf>
    <xf numFmtId="180" fontId="0" fillId="0" borderId="102" xfId="70" applyNumberFormat="1" applyFont="1" applyFill="1" applyBorder="1" applyAlignment="1" applyProtection="1">
      <alignment/>
      <protection/>
    </xf>
    <xf numFmtId="180" fontId="0" fillId="0" borderId="103" xfId="70" applyNumberFormat="1" applyFont="1" applyFill="1" applyBorder="1" applyAlignment="1" applyProtection="1">
      <alignment/>
      <protection/>
    </xf>
    <xf numFmtId="180" fontId="0" fillId="0" borderId="104" xfId="70" applyNumberFormat="1" applyFont="1" applyFill="1" applyBorder="1" applyAlignment="1" applyProtection="1">
      <alignment/>
      <protection/>
    </xf>
    <xf numFmtId="180" fontId="0" fillId="0" borderId="105" xfId="70" applyNumberFormat="1" applyFont="1" applyFill="1" applyBorder="1" applyAlignment="1" applyProtection="1">
      <alignment/>
      <protection/>
    </xf>
    <xf numFmtId="180" fontId="0" fillId="0" borderId="106" xfId="70" applyNumberFormat="1" applyFont="1" applyFill="1" applyBorder="1" applyAlignment="1" applyProtection="1">
      <alignment/>
      <protection/>
    </xf>
    <xf numFmtId="180" fontId="0" fillId="0" borderId="107" xfId="70" applyNumberFormat="1" applyFont="1" applyFill="1" applyBorder="1" applyAlignment="1" applyProtection="1">
      <alignment/>
      <protection/>
    </xf>
    <xf numFmtId="180" fontId="0" fillId="0" borderId="108" xfId="70" applyNumberFormat="1" applyFont="1" applyFill="1" applyBorder="1" applyAlignment="1" applyProtection="1">
      <alignment/>
      <protection/>
    </xf>
    <xf numFmtId="180" fontId="0" fillId="0" borderId="109" xfId="70" applyNumberFormat="1" applyFont="1" applyFill="1" applyBorder="1" applyAlignment="1" applyProtection="1">
      <alignment/>
      <protection/>
    </xf>
    <xf numFmtId="180" fontId="0" fillId="0" borderId="110" xfId="70" applyNumberFormat="1" applyFont="1" applyFill="1" applyBorder="1" applyAlignment="1" applyProtection="1">
      <alignment/>
      <protection/>
    </xf>
    <xf numFmtId="180" fontId="0" fillId="0" borderId="111" xfId="70" applyNumberFormat="1" applyFont="1" applyFill="1" applyBorder="1" applyAlignment="1" applyProtection="1">
      <alignment/>
      <protection/>
    </xf>
    <xf numFmtId="180" fontId="0" fillId="0" borderId="112" xfId="70" applyNumberFormat="1" applyFont="1" applyFill="1" applyBorder="1" applyAlignment="1" applyProtection="1">
      <alignment/>
      <protection/>
    </xf>
    <xf numFmtId="0" fontId="15" fillId="0" borderId="52" xfId="83" applyFont="1" applyFill="1" applyBorder="1" applyAlignment="1" applyProtection="1">
      <alignment horizontal="right"/>
      <protection/>
    </xf>
    <xf numFmtId="180" fontId="0" fillId="0" borderId="55" xfId="70" applyNumberFormat="1" applyFont="1" applyFill="1" applyBorder="1" applyAlignment="1" applyProtection="1">
      <alignment/>
      <protection/>
    </xf>
    <xf numFmtId="0" fontId="0" fillId="0" borderId="0" xfId="83" applyFont="1" applyFill="1" applyAlignment="1" applyProtection="1">
      <alignment horizontal="right"/>
      <protection/>
    </xf>
    <xf numFmtId="41" fontId="0" fillId="0" borderId="13" xfId="70" applyNumberFormat="1" applyFont="1" applyFill="1" applyBorder="1" applyAlignment="1" applyProtection="1">
      <alignment shrinkToFit="1"/>
      <protection/>
    </xf>
    <xf numFmtId="41" fontId="0" fillId="0" borderId="22" xfId="70" applyNumberFormat="1" applyFont="1" applyFill="1" applyBorder="1" applyAlignment="1" applyProtection="1">
      <alignment shrinkToFit="1"/>
      <protection/>
    </xf>
    <xf numFmtId="41" fontId="0" fillId="0" borderId="16" xfId="70" applyNumberFormat="1" applyFont="1" applyFill="1" applyBorder="1" applyAlignment="1" applyProtection="1">
      <alignment shrinkToFit="1"/>
      <protection/>
    </xf>
    <xf numFmtId="41" fontId="0" fillId="0" borderId="48" xfId="70" applyNumberFormat="1" applyFont="1" applyFill="1" applyBorder="1" applyAlignment="1" applyProtection="1">
      <alignment shrinkToFit="1"/>
      <protection/>
    </xf>
    <xf numFmtId="41" fontId="0" fillId="0" borderId="26" xfId="70" applyNumberFormat="1" applyFont="1" applyFill="1" applyBorder="1" applyAlignment="1" applyProtection="1">
      <alignment shrinkToFit="1"/>
      <protection/>
    </xf>
    <xf numFmtId="41" fontId="0" fillId="0" borderId="27" xfId="70" applyNumberFormat="1" applyFont="1" applyFill="1" applyBorder="1" applyAlignment="1" applyProtection="1">
      <alignment shrinkToFit="1"/>
      <protection/>
    </xf>
    <xf numFmtId="41" fontId="0" fillId="0" borderId="18" xfId="70" applyNumberFormat="1" applyFont="1" applyFill="1" applyBorder="1" applyAlignment="1" applyProtection="1">
      <alignment shrinkToFit="1"/>
      <protection/>
    </xf>
    <xf numFmtId="41" fontId="0" fillId="0" borderId="19" xfId="70" applyNumberFormat="1" applyFont="1" applyFill="1" applyBorder="1" applyAlignment="1" applyProtection="1">
      <alignment shrinkToFit="1"/>
      <protection/>
    </xf>
    <xf numFmtId="41" fontId="0" fillId="0" borderId="31" xfId="70" applyNumberFormat="1" applyFont="1" applyFill="1" applyBorder="1" applyAlignment="1" applyProtection="1">
      <alignment shrinkToFit="1"/>
      <protection/>
    </xf>
    <xf numFmtId="41" fontId="0" fillId="0" borderId="20" xfId="70" applyNumberFormat="1" applyFont="1" applyFill="1" applyBorder="1" applyAlignment="1" applyProtection="1">
      <alignment shrinkToFit="1"/>
      <protection/>
    </xf>
    <xf numFmtId="41" fontId="0" fillId="0" borderId="32" xfId="70" applyNumberFormat="1" applyFont="1" applyFill="1" applyBorder="1" applyAlignment="1" applyProtection="1">
      <alignment shrinkToFit="1"/>
      <protection/>
    </xf>
    <xf numFmtId="41" fontId="0" fillId="0" borderId="53" xfId="70" applyNumberFormat="1" applyFont="1" applyFill="1" applyBorder="1" applyAlignment="1" applyProtection="1">
      <alignment shrinkToFit="1"/>
      <protection/>
    </xf>
    <xf numFmtId="41" fontId="0" fillId="0" borderId="38" xfId="70" applyNumberFormat="1" applyFont="1" applyFill="1" applyBorder="1" applyAlignment="1" applyProtection="1">
      <alignment shrinkToFit="1"/>
      <protection/>
    </xf>
    <xf numFmtId="41" fontId="0" fillId="0" borderId="69" xfId="70" applyNumberFormat="1" applyFont="1" applyFill="1" applyBorder="1" applyAlignment="1" applyProtection="1">
      <alignment shrinkToFit="1"/>
      <protection/>
    </xf>
    <xf numFmtId="0" fontId="0" fillId="0" borderId="0" xfId="83" applyFont="1" applyFill="1" applyProtection="1">
      <alignment/>
      <protection/>
    </xf>
    <xf numFmtId="0" fontId="17" fillId="0" borderId="57" xfId="83" applyFont="1" applyFill="1" applyBorder="1" applyAlignment="1" applyProtection="1">
      <alignment horizontal="distributed"/>
      <protection/>
    </xf>
    <xf numFmtId="41" fontId="0" fillId="0" borderId="67" xfId="70" applyNumberFormat="1" applyFont="1" applyFill="1" applyBorder="1" applyAlignment="1" applyProtection="1">
      <alignment shrinkToFit="1"/>
      <protection/>
    </xf>
    <xf numFmtId="41" fontId="0" fillId="0" borderId="66" xfId="70" applyNumberFormat="1" applyFont="1" applyFill="1" applyBorder="1" applyAlignment="1" applyProtection="1">
      <alignment shrinkToFit="1"/>
      <protection/>
    </xf>
    <xf numFmtId="41" fontId="0" fillId="0" borderId="43" xfId="70" applyNumberFormat="1" applyFont="1" applyFill="1" applyBorder="1" applyAlignment="1" applyProtection="1">
      <alignment shrinkToFit="1"/>
      <protection/>
    </xf>
    <xf numFmtId="41" fontId="0" fillId="0" borderId="44" xfId="70" applyNumberFormat="1" applyFont="1" applyFill="1" applyBorder="1" applyAlignment="1" applyProtection="1">
      <alignment shrinkToFit="1"/>
      <protection/>
    </xf>
    <xf numFmtId="41" fontId="0" fillId="0" borderId="45" xfId="70" applyNumberFormat="1" applyFont="1" applyFill="1" applyBorder="1" applyAlignment="1" applyProtection="1">
      <alignment shrinkToFit="1"/>
      <protection/>
    </xf>
    <xf numFmtId="41" fontId="0" fillId="0" borderId="45" xfId="70" applyNumberFormat="1" applyFont="1" applyFill="1" applyBorder="1" applyAlignment="1" applyProtection="1">
      <alignment shrinkToFit="1"/>
      <protection/>
    </xf>
    <xf numFmtId="41" fontId="0" fillId="0" borderId="76" xfId="70" applyNumberFormat="1" applyFont="1" applyFill="1" applyBorder="1" applyAlignment="1" applyProtection="1">
      <alignment shrinkToFit="1"/>
      <protection/>
    </xf>
    <xf numFmtId="41" fontId="0" fillId="0" borderId="75" xfId="70" applyNumberFormat="1" applyFont="1" applyFill="1" applyBorder="1" applyAlignment="1" applyProtection="1">
      <alignment shrinkToFit="1"/>
      <protection/>
    </xf>
    <xf numFmtId="41" fontId="0" fillId="0" borderId="70" xfId="70" applyNumberFormat="1" applyFont="1" applyFill="1" applyBorder="1" applyAlignment="1" applyProtection="1">
      <alignment shrinkToFit="1"/>
      <protection/>
    </xf>
    <xf numFmtId="41" fontId="0" fillId="0" borderId="74" xfId="70" applyNumberFormat="1" applyFont="1" applyFill="1" applyBorder="1" applyAlignment="1" applyProtection="1">
      <alignment shrinkToFit="1"/>
      <protection/>
    </xf>
    <xf numFmtId="41" fontId="0" fillId="0" borderId="67" xfId="70" applyNumberFormat="1" applyFont="1" applyFill="1" applyBorder="1" applyAlignment="1" applyProtection="1">
      <alignment shrinkToFit="1"/>
      <protection/>
    </xf>
    <xf numFmtId="41" fontId="0" fillId="0" borderId="39" xfId="70" applyNumberFormat="1" applyFont="1" applyFill="1" applyBorder="1" applyAlignment="1" applyProtection="1">
      <alignment shrinkToFit="1"/>
      <protection/>
    </xf>
    <xf numFmtId="41" fontId="0" fillId="0" borderId="30" xfId="70" applyNumberFormat="1" applyFont="1" applyFill="1" applyBorder="1" applyAlignment="1" applyProtection="1">
      <alignment shrinkToFit="1"/>
      <protection/>
    </xf>
    <xf numFmtId="41" fontId="0" fillId="0" borderId="55" xfId="70" applyNumberFormat="1" applyFont="1" applyFill="1" applyBorder="1" applyAlignment="1" applyProtection="1">
      <alignment shrinkToFit="1"/>
      <protection/>
    </xf>
    <xf numFmtId="41" fontId="0" fillId="0" borderId="41" xfId="70" applyNumberFormat="1" applyFont="1" applyFill="1" applyBorder="1" applyAlignment="1" applyProtection="1">
      <alignment shrinkToFit="1"/>
      <protection/>
    </xf>
    <xf numFmtId="41" fontId="0" fillId="0" borderId="56" xfId="70" applyNumberFormat="1" applyFont="1" applyFill="1" applyBorder="1" applyAlignment="1" applyProtection="1">
      <alignment shrinkToFit="1"/>
      <protection/>
    </xf>
    <xf numFmtId="41" fontId="0" fillId="0" borderId="21" xfId="70" applyNumberFormat="1" applyFont="1" applyFill="1" applyBorder="1" applyAlignment="1" applyProtection="1">
      <alignment shrinkToFit="1"/>
      <protection/>
    </xf>
    <xf numFmtId="41" fontId="0" fillId="0" borderId="40" xfId="70" applyNumberFormat="1" applyFont="1" applyFill="1" applyBorder="1" applyAlignment="1" applyProtection="1">
      <alignment shrinkToFit="1"/>
      <protection/>
    </xf>
    <xf numFmtId="41" fontId="0" fillId="0" borderId="68" xfId="70" applyNumberFormat="1" applyFont="1" applyFill="1" applyBorder="1" applyAlignment="1" applyProtection="1">
      <alignment shrinkToFit="1"/>
      <protection/>
    </xf>
    <xf numFmtId="41" fontId="0" fillId="0" borderId="50" xfId="70" applyNumberFormat="1" applyFont="1" applyFill="1" applyBorder="1" applyAlignment="1" applyProtection="1">
      <alignment shrinkToFit="1"/>
      <protection/>
    </xf>
    <xf numFmtId="41" fontId="0" fillId="0" borderId="73" xfId="70" applyNumberFormat="1" applyFont="1" applyFill="1" applyBorder="1" applyAlignment="1" applyProtection="1">
      <alignment shrinkToFit="1"/>
      <protection/>
    </xf>
    <xf numFmtId="41" fontId="0" fillId="0" borderId="29" xfId="70" applyNumberFormat="1" applyFont="1" applyFill="1" applyBorder="1" applyAlignment="1" applyProtection="1">
      <alignment shrinkToFit="1"/>
      <protection/>
    </xf>
    <xf numFmtId="180" fontId="0" fillId="0" borderId="83" xfId="70" applyNumberFormat="1" applyFont="1" applyFill="1" applyBorder="1" applyAlignment="1" applyProtection="1">
      <alignment/>
      <protection/>
    </xf>
    <xf numFmtId="41" fontId="0" fillId="0" borderId="42" xfId="70" applyNumberFormat="1" applyFont="1" applyFill="1" applyBorder="1" applyAlignment="1">
      <alignment/>
    </xf>
    <xf numFmtId="0" fontId="14" fillId="0" borderId="0" xfId="85" applyFont="1" applyFill="1" applyBorder="1" applyProtection="1">
      <alignment/>
      <protection/>
    </xf>
    <xf numFmtId="0" fontId="0" fillId="0" borderId="0" xfId="85" applyFont="1" applyFill="1" applyProtection="1">
      <alignment/>
      <protection/>
    </xf>
    <xf numFmtId="0" fontId="0" fillId="0" borderId="42" xfId="85" applyFont="1" applyFill="1" applyBorder="1" applyProtection="1">
      <alignment/>
      <protection/>
    </xf>
    <xf numFmtId="0" fontId="15" fillId="0" borderId="42" xfId="85" applyFont="1" applyFill="1" applyBorder="1" applyAlignment="1" applyProtection="1">
      <alignment horizontal="right"/>
      <protection/>
    </xf>
    <xf numFmtId="0" fontId="15" fillId="0" borderId="13" xfId="85" applyFont="1" applyFill="1" applyBorder="1" applyAlignment="1" applyProtection="1">
      <alignment horizontal="left"/>
      <protection/>
    </xf>
    <xf numFmtId="41" fontId="18" fillId="0" borderId="13" xfId="85" applyNumberFormat="1" applyFont="1" applyFill="1" applyBorder="1" applyAlignment="1" applyProtection="1">
      <alignment horizontal="center" vertical="center" wrapText="1"/>
      <protection/>
    </xf>
    <xf numFmtId="0" fontId="0" fillId="0" borderId="22" xfId="85" applyFont="1" applyFill="1" applyBorder="1" applyAlignment="1" applyProtection="1">
      <alignment horizontal="center" vertical="center" textRotation="255" wrapText="1"/>
      <protection/>
    </xf>
    <xf numFmtId="0" fontId="0" fillId="0" borderId="23" xfId="85" applyFont="1" applyFill="1" applyBorder="1" applyAlignment="1" applyProtection="1">
      <alignment horizontal="center" vertical="center" textRotation="255"/>
      <protection/>
    </xf>
    <xf numFmtId="0" fontId="0" fillId="0" borderId="15" xfId="85" applyFont="1" applyFill="1" applyBorder="1" applyAlignment="1" applyProtection="1">
      <alignment horizontal="center" vertical="center" textRotation="255" wrapText="1"/>
      <protection/>
    </xf>
    <xf numFmtId="0" fontId="0" fillId="0" borderId="24" xfId="85" applyFont="1" applyFill="1" applyBorder="1" applyAlignment="1" applyProtection="1">
      <alignment horizontal="center" vertical="center" textRotation="255" wrapText="1"/>
      <protection/>
    </xf>
    <xf numFmtId="0" fontId="15" fillId="0" borderId="16" xfId="85" applyFont="1" applyFill="1" applyBorder="1" applyAlignment="1" applyProtection="1">
      <alignment horizontal="center" vertical="top" textRotation="255" wrapText="1"/>
      <protection/>
    </xf>
    <xf numFmtId="0" fontId="0" fillId="0" borderId="16" xfId="85" applyFont="1" applyFill="1" applyBorder="1" applyAlignment="1" applyProtection="1">
      <alignment horizontal="center" vertical="center" textRotation="255" wrapText="1"/>
      <protection/>
    </xf>
    <xf numFmtId="0" fontId="0" fillId="0" borderId="25" xfId="85" applyFont="1" applyFill="1" applyBorder="1" applyAlignment="1" applyProtection="1">
      <alignment horizontal="center" vertical="center" textRotation="255" wrapText="1"/>
      <protection/>
    </xf>
    <xf numFmtId="0" fontId="16" fillId="0" borderId="16" xfId="85" applyFont="1" applyFill="1" applyBorder="1" applyAlignment="1" applyProtection="1">
      <alignment horizontal="center" vertical="top" textRotation="255" wrapText="1"/>
      <protection/>
    </xf>
    <xf numFmtId="0" fontId="16" fillId="0" borderId="14" xfId="85" applyFont="1" applyFill="1" applyBorder="1" applyAlignment="1" applyProtection="1">
      <alignment horizontal="center" vertical="center" wrapText="1"/>
      <protection/>
    </xf>
    <xf numFmtId="0" fontId="16" fillId="0" borderId="22" xfId="85" applyFont="1" applyFill="1" applyBorder="1" applyAlignment="1" applyProtection="1">
      <alignment horizontal="center" vertical="center" wrapText="1"/>
      <protection/>
    </xf>
    <xf numFmtId="0" fontId="15" fillId="0" borderId="16" xfId="85" applyFont="1" applyFill="1" applyBorder="1" applyAlignment="1" applyProtection="1">
      <alignment horizontal="center" vertical="top" textRotation="255"/>
      <protection/>
    </xf>
    <xf numFmtId="0" fontId="15" fillId="0" borderId="48" xfId="85" applyFont="1" applyFill="1" applyBorder="1" applyAlignment="1" applyProtection="1">
      <alignment horizontal="center" vertical="top" textRotation="255"/>
      <protection/>
    </xf>
    <xf numFmtId="0" fontId="17" fillId="0" borderId="72" xfId="85" applyFont="1" applyFill="1" applyBorder="1" applyAlignment="1" applyProtection="1">
      <alignment horizontal="center" vertical="center" textRotation="255" wrapText="1"/>
      <protection/>
    </xf>
    <xf numFmtId="0" fontId="17" fillId="0" borderId="36" xfId="85" applyFont="1" applyFill="1" applyBorder="1" applyAlignment="1" applyProtection="1">
      <alignment horizontal="center" vertical="center" textRotation="255" wrapText="1"/>
      <protection/>
    </xf>
    <xf numFmtId="0" fontId="0" fillId="0" borderId="0" xfId="85" applyFont="1" applyFill="1" applyProtection="1">
      <alignment/>
      <protection/>
    </xf>
    <xf numFmtId="0" fontId="15" fillId="0" borderId="17" xfId="85" applyFont="1" applyFill="1" applyBorder="1" applyAlignment="1" applyProtection="1">
      <alignment horizontal="distributed"/>
      <protection/>
    </xf>
    <xf numFmtId="41" fontId="0" fillId="0" borderId="17" xfId="70" applyNumberFormat="1" applyFont="1" applyFill="1" applyBorder="1" applyAlignment="1" applyProtection="1">
      <alignment/>
      <protection/>
    </xf>
    <xf numFmtId="41" fontId="0" fillId="0" borderId="53" xfId="70" applyNumberFormat="1" applyFont="1" applyFill="1" applyBorder="1" applyAlignment="1" applyProtection="1">
      <alignment/>
      <protection/>
    </xf>
    <xf numFmtId="41" fontId="0" fillId="0" borderId="54" xfId="70" applyNumberFormat="1" applyFont="1" applyFill="1" applyBorder="1" applyAlignment="1" applyProtection="1">
      <alignment/>
      <protection/>
    </xf>
    <xf numFmtId="41" fontId="0" fillId="0" borderId="19" xfId="70" applyNumberFormat="1" applyFont="1" applyFill="1" applyBorder="1" applyAlignment="1" applyProtection="1">
      <alignment/>
      <protection/>
    </xf>
    <xf numFmtId="41" fontId="0" fillId="0" borderId="31" xfId="70" applyNumberFormat="1" applyFont="1" applyFill="1" applyBorder="1" applyAlignment="1" applyProtection="1">
      <alignment/>
      <protection/>
    </xf>
    <xf numFmtId="41" fontId="0" fillId="0" borderId="20" xfId="70" applyNumberFormat="1" applyFont="1" applyFill="1" applyBorder="1" applyAlignment="1" applyProtection="1">
      <alignment/>
      <protection/>
    </xf>
    <xf numFmtId="41" fontId="0" fillId="0" borderId="32" xfId="70" applyNumberFormat="1" applyFont="1" applyFill="1" applyBorder="1" applyAlignment="1" applyProtection="1">
      <alignment/>
      <protection/>
    </xf>
    <xf numFmtId="41" fontId="0" fillId="0" borderId="18" xfId="70" applyNumberFormat="1" applyFont="1" applyFill="1" applyBorder="1" applyAlignment="1" applyProtection="1">
      <alignment/>
      <protection/>
    </xf>
    <xf numFmtId="41" fontId="0" fillId="0" borderId="38" xfId="70" applyNumberFormat="1" applyFont="1" applyFill="1" applyBorder="1" applyAlignment="1" applyProtection="1">
      <alignment/>
      <protection/>
    </xf>
    <xf numFmtId="41" fontId="0" fillId="0" borderId="69" xfId="70" applyNumberFormat="1" applyFont="1" applyFill="1" applyBorder="1" applyAlignment="1" applyProtection="1">
      <alignment/>
      <protection/>
    </xf>
    <xf numFmtId="41" fontId="0" fillId="0" borderId="26" xfId="70" applyNumberFormat="1" applyFont="1" applyFill="1" applyBorder="1" applyAlignment="1" applyProtection="1">
      <alignment/>
      <protection/>
    </xf>
    <xf numFmtId="0" fontId="15" fillId="0" borderId="17" xfId="85" applyFont="1" applyFill="1" applyBorder="1" applyAlignment="1" applyProtection="1">
      <alignment horizontal="right"/>
      <protection/>
    </xf>
    <xf numFmtId="41" fontId="0" fillId="0" borderId="29" xfId="70" applyNumberFormat="1" applyFont="1" applyFill="1" applyBorder="1" applyAlignment="1" applyProtection="1">
      <alignment/>
      <protection/>
    </xf>
    <xf numFmtId="41" fontId="0" fillId="0" borderId="68" xfId="70" applyNumberFormat="1" applyFont="1" applyFill="1" applyBorder="1" applyAlignment="1" applyProtection="1">
      <alignment/>
      <protection/>
    </xf>
    <xf numFmtId="41" fontId="0" fillId="0" borderId="55" xfId="70" applyNumberFormat="1" applyFont="1" applyFill="1" applyBorder="1" applyAlignment="1" applyProtection="1">
      <alignment/>
      <protection/>
    </xf>
    <xf numFmtId="41" fontId="0" fillId="0" borderId="41" xfId="70" applyNumberFormat="1" applyFont="1" applyFill="1" applyBorder="1" applyAlignment="1" applyProtection="1">
      <alignment/>
      <protection/>
    </xf>
    <xf numFmtId="41" fontId="0" fillId="0" borderId="56" xfId="70" applyNumberFormat="1" applyFont="1" applyFill="1" applyBorder="1" applyAlignment="1" applyProtection="1">
      <alignment/>
      <protection/>
    </xf>
    <xf numFmtId="41" fontId="0" fillId="0" borderId="21" xfId="70" applyNumberFormat="1" applyFont="1" applyFill="1" applyBorder="1" applyAlignment="1" applyProtection="1">
      <alignment/>
      <protection/>
    </xf>
    <xf numFmtId="41" fontId="0" fillId="0" borderId="40" xfId="70" applyNumberFormat="1" applyFont="1" applyFill="1" applyBorder="1" applyAlignment="1" applyProtection="1">
      <alignment/>
      <protection/>
    </xf>
    <xf numFmtId="41" fontId="0" fillId="0" borderId="50" xfId="70" applyNumberFormat="1" applyFont="1" applyFill="1" applyBorder="1" applyAlignment="1" applyProtection="1">
      <alignment/>
      <protection/>
    </xf>
    <xf numFmtId="41" fontId="0" fillId="0" borderId="73" xfId="70" applyNumberFormat="1" applyFont="1" applyFill="1" applyBorder="1" applyAlignment="1" applyProtection="1">
      <alignment/>
      <protection/>
    </xf>
    <xf numFmtId="0" fontId="0" fillId="0" borderId="0" xfId="85" applyFont="1" applyFill="1" applyBorder="1" applyProtection="1">
      <alignment/>
      <protection/>
    </xf>
    <xf numFmtId="0" fontId="15" fillId="0" borderId="0" xfId="85" applyFont="1" applyFill="1" applyBorder="1" applyProtection="1">
      <alignment/>
      <protection/>
    </xf>
    <xf numFmtId="0" fontId="15" fillId="0" borderId="33" xfId="85" applyFont="1" applyFill="1" applyBorder="1" applyAlignment="1" applyProtection="1">
      <alignment horizontal="left"/>
      <protection/>
    </xf>
    <xf numFmtId="181" fontId="0" fillId="0" borderId="13" xfId="70" applyNumberFormat="1" applyFont="1" applyFill="1" applyBorder="1" applyAlignment="1" applyProtection="1">
      <alignment/>
      <protection/>
    </xf>
    <xf numFmtId="181" fontId="0" fillId="0" borderId="34" xfId="70" applyNumberFormat="1" applyFont="1" applyFill="1" applyBorder="1" applyAlignment="1" applyProtection="1">
      <alignment/>
      <protection/>
    </xf>
    <xf numFmtId="181" fontId="0" fillId="0" borderId="35" xfId="70" applyNumberFormat="1" applyFont="1" applyFill="1" applyBorder="1" applyAlignment="1" applyProtection="1">
      <alignment/>
      <protection/>
    </xf>
    <xf numFmtId="181" fontId="0" fillId="0" borderId="15" xfId="70" applyNumberFormat="1" applyFont="1" applyFill="1" applyBorder="1" applyAlignment="1" applyProtection="1">
      <alignment/>
      <protection/>
    </xf>
    <xf numFmtId="181" fontId="0" fillId="0" borderId="16" xfId="70" applyNumberFormat="1" applyFont="1" applyFill="1" applyBorder="1" applyAlignment="1" applyProtection="1">
      <alignment/>
      <protection/>
    </xf>
    <xf numFmtId="181" fontId="0" fillId="0" borderId="14" xfId="70" applyNumberFormat="1" applyFont="1" applyFill="1" applyBorder="1" applyAlignment="1" applyProtection="1">
      <alignment/>
      <protection/>
    </xf>
    <xf numFmtId="181" fontId="0" fillId="0" borderId="48" xfId="70" applyNumberFormat="1" applyFont="1" applyFill="1" applyBorder="1" applyAlignment="1" applyProtection="1">
      <alignment/>
      <protection/>
    </xf>
    <xf numFmtId="181" fontId="0" fillId="0" borderId="72" xfId="70" applyNumberFormat="1" applyFont="1" applyFill="1" applyBorder="1" applyAlignment="1" applyProtection="1">
      <alignment/>
      <protection/>
    </xf>
    <xf numFmtId="181" fontId="0" fillId="0" borderId="36" xfId="70" applyNumberFormat="1" applyFont="1" applyFill="1" applyBorder="1" applyAlignment="1" applyProtection="1">
      <alignment/>
      <protection/>
    </xf>
    <xf numFmtId="0" fontId="15" fillId="0" borderId="37" xfId="85" applyFont="1" applyFill="1" applyBorder="1" applyAlignment="1" applyProtection="1">
      <alignment horizontal="distributed"/>
      <protection/>
    </xf>
    <xf numFmtId="180" fontId="0" fillId="0" borderId="69" xfId="70" applyNumberFormat="1" applyFont="1" applyFill="1" applyBorder="1" applyAlignment="1" applyProtection="1">
      <alignment/>
      <protection/>
    </xf>
    <xf numFmtId="0" fontId="15" fillId="0" borderId="37" xfId="85" applyFont="1" applyFill="1" applyBorder="1" applyAlignment="1" applyProtection="1">
      <alignment horizontal="right"/>
      <protection/>
    </xf>
    <xf numFmtId="180" fontId="0" fillId="0" borderId="73" xfId="70" applyNumberFormat="1" applyFont="1" applyFill="1" applyBorder="1" applyAlignment="1" applyProtection="1">
      <alignment/>
      <protection/>
    </xf>
    <xf numFmtId="0" fontId="0" fillId="0" borderId="0" xfId="85" applyFont="1" applyFill="1" applyAlignment="1" applyProtection="1">
      <alignment horizontal="right"/>
      <protection/>
    </xf>
    <xf numFmtId="0" fontId="15" fillId="0" borderId="13" xfId="88" applyFont="1" applyFill="1" applyBorder="1" applyAlignment="1" applyProtection="1">
      <alignment horizontal="center" vertical="center"/>
      <protection/>
    </xf>
    <xf numFmtId="0" fontId="15" fillId="0" borderId="17" xfId="88" applyFont="1" applyFill="1" applyBorder="1" applyAlignment="1" applyProtection="1">
      <alignment horizontal="center" vertical="center"/>
      <protection/>
    </xf>
    <xf numFmtId="0" fontId="0" fillId="0" borderId="39" xfId="88" applyFont="1" applyFill="1" applyBorder="1" applyAlignment="1" applyProtection="1">
      <alignment horizontal="center" vertical="center"/>
      <protection/>
    </xf>
    <xf numFmtId="0" fontId="15" fillId="0" borderId="13" xfId="88" applyFont="1" applyFill="1" applyBorder="1" applyAlignment="1" applyProtection="1">
      <alignment horizontal="center" wrapText="1"/>
      <protection/>
    </xf>
    <xf numFmtId="0" fontId="0" fillId="0" borderId="17" xfId="88" applyFont="1" applyFill="1" applyBorder="1" applyAlignment="1" applyProtection="1">
      <alignment horizontal="center" wrapText="1"/>
      <protection/>
    </xf>
    <xf numFmtId="0" fontId="17" fillId="0" borderId="113" xfId="88" applyFont="1" applyFill="1" applyBorder="1" applyAlignment="1" applyProtection="1">
      <alignment horizontal="center" vertical="center"/>
      <protection/>
    </xf>
    <xf numFmtId="0" fontId="17" fillId="0" borderId="114" xfId="88" applyFont="1" applyFill="1" applyBorder="1" applyAlignment="1" applyProtection="1">
      <alignment horizontal="center" vertical="center"/>
      <protection/>
    </xf>
    <xf numFmtId="0" fontId="17" fillId="0" borderId="115" xfId="88" applyFont="1" applyFill="1" applyBorder="1" applyAlignment="1" applyProtection="1">
      <alignment horizontal="center" vertical="center"/>
      <protection/>
    </xf>
    <xf numFmtId="0" fontId="17" fillId="0" borderId="35" xfId="88" applyFont="1" applyFill="1" applyBorder="1" applyAlignment="1" applyProtection="1">
      <alignment horizontal="center" vertical="center" wrapText="1"/>
      <protection/>
    </xf>
    <xf numFmtId="0" fontId="19" fillId="0" borderId="35" xfId="88" applyFont="1" applyFill="1" applyBorder="1" applyAlignment="1" applyProtection="1">
      <alignment horizontal="center" vertical="center" wrapText="1"/>
      <protection/>
    </xf>
    <xf numFmtId="0" fontId="17" fillId="0" borderId="78" xfId="88" applyFont="1" applyFill="1" applyBorder="1" applyAlignment="1" applyProtection="1">
      <alignment horizontal="center" vertical="top" textRotation="255" wrapText="1" indent="1"/>
      <protection/>
    </xf>
    <xf numFmtId="0" fontId="19" fillId="0" borderId="55" xfId="88" applyFont="1" applyFill="1" applyBorder="1" applyAlignment="1" applyProtection="1">
      <alignment horizontal="center" vertical="top" textRotation="255" wrapText="1" indent="1"/>
      <protection/>
    </xf>
    <xf numFmtId="0" fontId="17" fillId="0" borderId="116" xfId="88" applyFont="1" applyFill="1" applyBorder="1" applyAlignment="1" applyProtection="1">
      <alignment horizontal="center" vertical="top" textRotation="255" wrapText="1" indent="1"/>
      <protection/>
    </xf>
    <xf numFmtId="0" fontId="19" fillId="0" borderId="56" xfId="88" applyFont="1" applyFill="1" applyBorder="1" applyAlignment="1" applyProtection="1">
      <alignment horizontal="center" vertical="top" textRotation="255" wrapText="1" indent="1"/>
      <protection/>
    </xf>
    <xf numFmtId="0" fontId="17" fillId="0" borderId="117" xfId="88" applyFont="1" applyFill="1" applyBorder="1" applyAlignment="1" applyProtection="1">
      <alignment horizontal="center" vertical="top" textRotation="255" wrapText="1" indent="1"/>
      <protection/>
    </xf>
    <xf numFmtId="0" fontId="19" fillId="0" borderId="30" xfId="88" applyFont="1" applyFill="1" applyBorder="1" applyAlignment="1" applyProtection="1">
      <alignment horizontal="center" vertical="top" textRotation="255" wrapText="1" indent="1"/>
      <protection/>
    </xf>
    <xf numFmtId="0" fontId="17" fillId="0" borderId="118" xfId="88" applyFont="1" applyFill="1" applyBorder="1" applyAlignment="1" applyProtection="1">
      <alignment horizontal="center" vertical="top" textRotation="255" indent="1"/>
      <protection/>
    </xf>
    <xf numFmtId="0" fontId="19" fillId="0" borderId="40" xfId="88" applyFont="1" applyFill="1" applyBorder="1" applyAlignment="1" applyProtection="1">
      <alignment horizontal="center" vertical="top" textRotation="255" indent="1"/>
      <protection/>
    </xf>
    <xf numFmtId="0" fontId="17" fillId="0" borderId="20" xfId="88" applyFont="1" applyFill="1" applyBorder="1" applyAlignment="1" applyProtection="1">
      <alignment horizontal="center" vertical="top" textRotation="255" wrapText="1"/>
      <protection/>
    </xf>
    <xf numFmtId="0" fontId="17" fillId="0" borderId="21" xfId="88" applyFont="1" applyFill="1" applyBorder="1" applyAlignment="1" applyProtection="1">
      <alignment horizontal="center" vertical="top" textRotation="255" wrapText="1"/>
      <protection/>
    </xf>
    <xf numFmtId="0" fontId="17" fillId="0" borderId="119" xfId="88" applyFont="1" applyFill="1" applyBorder="1" applyAlignment="1" applyProtection="1">
      <alignment horizontal="center" vertical="top" textRotation="255" wrapText="1" indent="1"/>
      <protection/>
    </xf>
    <xf numFmtId="0" fontId="19" fillId="0" borderId="41" xfId="88" applyFont="1" applyFill="1" applyBorder="1" applyAlignment="1" applyProtection="1">
      <alignment horizontal="center" vertical="top" textRotation="255" wrapText="1" indent="1"/>
      <protection/>
    </xf>
    <xf numFmtId="0" fontId="17" fillId="0" borderId="120" xfId="88" applyFont="1" applyFill="1" applyBorder="1" applyAlignment="1" applyProtection="1">
      <alignment horizontal="center" vertical="top" textRotation="255" wrapText="1" indent="1"/>
      <protection/>
    </xf>
    <xf numFmtId="0" fontId="19" fillId="0" borderId="21" xfId="88" applyFont="1" applyFill="1" applyBorder="1" applyAlignment="1" applyProtection="1">
      <alignment horizontal="center" vertical="top" textRotation="255" wrapText="1" indent="1"/>
      <protection/>
    </xf>
    <xf numFmtId="0" fontId="17" fillId="0" borderId="115" xfId="88" applyFont="1" applyFill="1" applyBorder="1" applyAlignment="1" applyProtection="1">
      <alignment horizontal="center" vertical="center" wrapText="1"/>
      <protection/>
    </xf>
    <xf numFmtId="0" fontId="16" fillId="0" borderId="18" xfId="88" applyFont="1" applyFill="1" applyBorder="1" applyAlignment="1" applyProtection="1">
      <alignment horizontal="center" vertical="top" textRotation="255" wrapText="1" indent="1"/>
      <protection/>
    </xf>
    <xf numFmtId="0" fontId="16" fillId="0" borderId="40" xfId="88" applyFont="1" applyFill="1" applyBorder="1" applyAlignment="1" applyProtection="1">
      <alignment horizontal="center" vertical="top" textRotation="255" indent="1"/>
      <protection/>
    </xf>
    <xf numFmtId="0" fontId="16" fillId="0" borderId="53" xfId="88" applyFont="1" applyFill="1" applyBorder="1" applyAlignment="1" applyProtection="1">
      <alignment horizontal="center" vertical="top" textRotation="255" wrapText="1" indent="1"/>
      <protection/>
    </xf>
    <xf numFmtId="0" fontId="16" fillId="0" borderId="68" xfId="88" applyFont="1" applyFill="1" applyBorder="1" applyAlignment="1" applyProtection="1">
      <alignment horizontal="center" vertical="top" textRotation="255" indent="1"/>
      <protection/>
    </xf>
    <xf numFmtId="0" fontId="17" fillId="0" borderId="36" xfId="88" applyFont="1" applyFill="1" applyBorder="1" applyAlignment="1" applyProtection="1">
      <alignment horizontal="center" vertical="center" wrapText="1"/>
      <protection/>
    </xf>
    <xf numFmtId="0" fontId="16" fillId="0" borderId="121" xfId="88" applyFont="1" applyFill="1" applyBorder="1" applyAlignment="1" applyProtection="1">
      <alignment horizontal="center" vertical="top" wrapText="1"/>
      <protection/>
    </xf>
    <xf numFmtId="0" fontId="16" fillId="0" borderId="122" xfId="88" applyFont="1" applyFill="1" applyBorder="1" applyAlignment="1" applyProtection="1">
      <alignment horizontal="center" vertical="top" wrapText="1"/>
      <protection/>
    </xf>
    <xf numFmtId="0" fontId="17" fillId="0" borderId="20" xfId="88" applyFont="1" applyFill="1" applyBorder="1" applyAlignment="1" applyProtection="1">
      <alignment horizontal="center" vertical="top" textRotation="255"/>
      <protection/>
    </xf>
    <xf numFmtId="0" fontId="17" fillId="0" borderId="21" xfId="88" applyFont="1" applyFill="1" applyBorder="1" applyAlignment="1" applyProtection="1">
      <alignment horizontal="center" vertical="top" textRotation="255"/>
      <protection/>
    </xf>
    <xf numFmtId="0" fontId="17" fillId="0" borderId="38" xfId="88" applyFont="1" applyFill="1" applyBorder="1" applyAlignment="1" applyProtection="1">
      <alignment horizontal="center" vertical="top" textRotation="255"/>
      <protection/>
    </xf>
    <xf numFmtId="0" fontId="17" fillId="0" borderId="50" xfId="88" applyFont="1" applyFill="1" applyBorder="1" applyAlignment="1" applyProtection="1">
      <alignment horizontal="center" vertical="top" textRotation="255"/>
      <protection/>
    </xf>
    <xf numFmtId="0" fontId="17" fillId="0" borderId="116" xfId="88" applyFont="1" applyFill="1" applyBorder="1" applyAlignment="1" applyProtection="1">
      <alignment vertical="top" textRotation="255" wrapText="1" indent="1"/>
      <protection/>
    </xf>
    <xf numFmtId="0" fontId="19" fillId="0" borderId="56" xfId="88" applyFont="1" applyFill="1" applyBorder="1" applyAlignment="1" applyProtection="1">
      <alignment vertical="top" textRotation="255" wrapText="1" indent="1"/>
      <protection/>
    </xf>
    <xf numFmtId="0" fontId="17" fillId="0" borderId="120" xfId="88" applyFont="1" applyFill="1" applyBorder="1" applyAlignment="1" applyProtection="1">
      <alignment vertical="top" textRotation="255" wrapText="1" indent="1"/>
      <protection/>
    </xf>
    <xf numFmtId="0" fontId="19" fillId="0" borderId="21" xfId="88" applyFont="1" applyFill="1" applyBorder="1" applyAlignment="1" applyProtection="1">
      <alignment vertical="top" textRotation="255" wrapText="1" indent="1"/>
      <protection/>
    </xf>
    <xf numFmtId="0" fontId="17" fillId="0" borderId="78" xfId="88" applyFont="1" applyFill="1" applyBorder="1" applyAlignment="1" applyProtection="1">
      <alignment vertical="top" textRotation="255" wrapText="1" indent="1"/>
      <protection/>
    </xf>
    <xf numFmtId="0" fontId="19" fillId="0" borderId="55" xfId="88" applyFont="1" applyFill="1" applyBorder="1" applyAlignment="1" applyProtection="1">
      <alignment vertical="top" textRotation="255" wrapText="1" indent="1"/>
      <protection/>
    </xf>
    <xf numFmtId="0" fontId="17" fillId="0" borderId="119" xfId="88" applyFont="1" applyFill="1" applyBorder="1" applyAlignment="1" applyProtection="1">
      <alignment vertical="top" textRotation="255" wrapText="1" indent="1"/>
      <protection/>
    </xf>
    <xf numFmtId="0" fontId="19" fillId="0" borderId="41" xfId="88" applyFont="1" applyFill="1" applyBorder="1" applyAlignment="1" applyProtection="1">
      <alignment vertical="top" textRotation="255" wrapText="1" indent="1"/>
      <protection/>
    </xf>
    <xf numFmtId="0" fontId="17" fillId="0" borderId="117" xfId="88" applyFont="1" applyFill="1" applyBorder="1" applyAlignment="1" applyProtection="1">
      <alignment vertical="top" textRotation="255" wrapText="1" indent="1"/>
      <protection/>
    </xf>
    <xf numFmtId="0" fontId="19" fillId="0" borderId="30" xfId="88" applyFont="1" applyFill="1" applyBorder="1" applyAlignment="1" applyProtection="1">
      <alignment vertical="top" textRotation="255" wrapText="1" indent="1"/>
      <protection/>
    </xf>
    <xf numFmtId="0" fontId="17" fillId="0" borderId="118" xfId="88" applyFont="1" applyFill="1" applyBorder="1" applyAlignment="1" applyProtection="1">
      <alignment vertical="top" textRotation="255" indent="1"/>
      <protection/>
    </xf>
    <xf numFmtId="0" fontId="19" fillId="0" borderId="40" xfId="88" applyFont="1" applyFill="1" applyBorder="1" applyAlignment="1" applyProtection="1">
      <alignment vertical="top" textRotation="255" indent="1"/>
      <protection/>
    </xf>
    <xf numFmtId="0" fontId="17" fillId="0" borderId="115" xfId="88" applyFont="1" applyFill="1" applyBorder="1" applyAlignment="1">
      <alignment horizontal="center" vertical="center" wrapText="1"/>
      <protection/>
    </xf>
    <xf numFmtId="0" fontId="17" fillId="0" borderId="113" xfId="88" applyFont="1" applyFill="1" applyBorder="1" applyAlignment="1">
      <alignment horizontal="center" vertical="center"/>
      <protection/>
    </xf>
    <xf numFmtId="0" fontId="16" fillId="0" borderId="18" xfId="88" applyFont="1" applyFill="1" applyBorder="1" applyAlignment="1">
      <alignment horizontal="center" vertical="top" textRotation="255" wrapText="1" indent="1"/>
      <protection/>
    </xf>
    <xf numFmtId="0" fontId="16" fillId="0" borderId="40" xfId="88" applyFont="1" applyFill="1" applyBorder="1" applyAlignment="1">
      <alignment horizontal="center" vertical="top" textRotation="255" indent="1"/>
      <protection/>
    </xf>
    <xf numFmtId="0" fontId="16" fillId="0" borderId="53" xfId="88" applyFont="1" applyFill="1" applyBorder="1" applyAlignment="1">
      <alignment horizontal="center" vertical="top" textRotation="255" wrapText="1" indent="1"/>
      <protection/>
    </xf>
    <xf numFmtId="0" fontId="16" fillId="0" borderId="68" xfId="88" applyFont="1" applyFill="1" applyBorder="1" applyAlignment="1">
      <alignment horizontal="center" vertical="top" textRotation="255" indent="1"/>
      <protection/>
    </xf>
    <xf numFmtId="0" fontId="17" fillId="0" borderId="116" xfId="88" applyFont="1" applyFill="1" applyBorder="1" applyAlignment="1">
      <alignment vertical="top" textRotation="255" wrapText="1" indent="1"/>
      <protection/>
    </xf>
    <xf numFmtId="0" fontId="19" fillId="0" borderId="56" xfId="88" applyFont="1" applyFill="1" applyBorder="1" applyAlignment="1">
      <alignment vertical="top" textRotation="255" wrapText="1" indent="1"/>
      <protection/>
    </xf>
    <xf numFmtId="0" fontId="17" fillId="0" borderId="20" xfId="88" applyFont="1" applyFill="1" applyBorder="1" applyAlignment="1">
      <alignment horizontal="center" vertical="top" textRotation="255" wrapText="1"/>
      <protection/>
    </xf>
    <xf numFmtId="0" fontId="17" fillId="0" borderId="21" xfId="88" applyFont="1" applyFill="1" applyBorder="1" applyAlignment="1">
      <alignment horizontal="center" vertical="top" textRotation="255" wrapText="1"/>
      <protection/>
    </xf>
    <xf numFmtId="0" fontId="15" fillId="0" borderId="13" xfId="88" applyFont="1" applyFill="1" applyBorder="1" applyAlignment="1">
      <alignment horizontal="center" vertical="center"/>
      <protection/>
    </xf>
    <xf numFmtId="0" fontId="15" fillId="0" borderId="17" xfId="88" applyFont="1" applyFill="1" applyBorder="1" applyAlignment="1">
      <alignment horizontal="center" vertical="center"/>
      <protection/>
    </xf>
    <xf numFmtId="0" fontId="0" fillId="0" borderId="39" xfId="88" applyFont="1" applyFill="1" applyBorder="1" applyAlignment="1">
      <alignment horizontal="center" vertical="center"/>
      <protection/>
    </xf>
    <xf numFmtId="0" fontId="15" fillId="0" borderId="13" xfId="88" applyFont="1" applyFill="1" applyBorder="1" applyAlignment="1">
      <alignment horizontal="center" wrapText="1"/>
      <protection/>
    </xf>
    <xf numFmtId="0" fontId="0" fillId="0" borderId="17" xfId="88" applyFont="1" applyFill="1" applyBorder="1" applyAlignment="1">
      <alignment horizontal="center" wrapText="1"/>
      <protection/>
    </xf>
    <xf numFmtId="0" fontId="17" fillId="0" borderId="114" xfId="88" applyFont="1" applyFill="1" applyBorder="1" applyAlignment="1">
      <alignment horizontal="center" vertical="center"/>
      <protection/>
    </xf>
    <xf numFmtId="0" fontId="17" fillId="0" borderId="115" xfId="88" applyFont="1" applyFill="1" applyBorder="1" applyAlignment="1">
      <alignment horizontal="center" vertical="center"/>
      <protection/>
    </xf>
    <xf numFmtId="0" fontId="17" fillId="0" borderId="35" xfId="88" applyFont="1" applyFill="1" applyBorder="1" applyAlignment="1">
      <alignment horizontal="center" vertical="center" wrapText="1"/>
      <protection/>
    </xf>
    <xf numFmtId="0" fontId="19" fillId="0" borderId="35" xfId="88" applyFont="1" applyFill="1" applyBorder="1" applyAlignment="1">
      <alignment horizontal="center" vertical="center" wrapText="1"/>
      <protection/>
    </xf>
    <xf numFmtId="0" fontId="17" fillId="0" borderId="119" xfId="88" applyFont="1" applyFill="1" applyBorder="1" applyAlignment="1">
      <alignment vertical="top" textRotation="255" wrapText="1" indent="1"/>
      <protection/>
    </xf>
    <xf numFmtId="0" fontId="19" fillId="0" borderId="41" xfId="88" applyFont="1" applyFill="1" applyBorder="1" applyAlignment="1">
      <alignment vertical="top" textRotation="255" wrapText="1" indent="1"/>
      <protection/>
    </xf>
    <xf numFmtId="0" fontId="17" fillId="0" borderId="78" xfId="88" applyFont="1" applyFill="1" applyBorder="1" applyAlignment="1">
      <alignment vertical="top" textRotation="255" wrapText="1" indent="1"/>
      <protection/>
    </xf>
    <xf numFmtId="0" fontId="19" fillId="0" borderId="55" xfId="88" applyFont="1" applyFill="1" applyBorder="1" applyAlignment="1">
      <alignment vertical="top" textRotation="255" wrapText="1" indent="1"/>
      <protection/>
    </xf>
    <xf numFmtId="0" fontId="17" fillId="0" borderId="120" xfId="88" applyFont="1" applyFill="1" applyBorder="1" applyAlignment="1">
      <alignment vertical="top" textRotation="255" wrapText="1" indent="1"/>
      <protection/>
    </xf>
    <xf numFmtId="0" fontId="19" fillId="0" borderId="21" xfId="88" applyFont="1" applyFill="1" applyBorder="1" applyAlignment="1">
      <alignment vertical="top" textRotation="255" wrapText="1" indent="1"/>
      <protection/>
    </xf>
    <xf numFmtId="0" fontId="17" fillId="0" borderId="117" xfId="88" applyFont="1" applyFill="1" applyBorder="1" applyAlignment="1">
      <alignment vertical="top" textRotation="255" wrapText="1" indent="1"/>
      <protection/>
    </xf>
    <xf numFmtId="0" fontId="19" fillId="0" borderId="30" xfId="88" applyFont="1" applyFill="1" applyBorder="1" applyAlignment="1">
      <alignment vertical="top" textRotation="255" wrapText="1" indent="1"/>
      <protection/>
    </xf>
    <xf numFmtId="0" fontId="17" fillId="0" borderId="118" xfId="88" applyFont="1" applyFill="1" applyBorder="1" applyAlignment="1">
      <alignment vertical="top" textRotation="255" indent="1"/>
      <protection/>
    </xf>
    <xf numFmtId="0" fontId="19" fillId="0" borderId="40" xfId="88" applyFont="1" applyFill="1" applyBorder="1" applyAlignment="1">
      <alignment vertical="top" textRotation="255" indent="1"/>
      <protection/>
    </xf>
    <xf numFmtId="0" fontId="17" fillId="0" borderId="36" xfId="88" applyFont="1" applyFill="1" applyBorder="1" applyAlignment="1">
      <alignment horizontal="center" vertical="center" wrapText="1"/>
      <protection/>
    </xf>
    <xf numFmtId="0" fontId="16" fillId="0" borderId="121" xfId="88" applyFont="1" applyFill="1" applyBorder="1" applyAlignment="1">
      <alignment horizontal="center" vertical="top" wrapText="1"/>
      <protection/>
    </xf>
    <xf numFmtId="0" fontId="16" fillId="0" borderId="122" xfId="88" applyFont="1" applyFill="1" applyBorder="1" applyAlignment="1">
      <alignment horizontal="center" vertical="top" wrapText="1"/>
      <protection/>
    </xf>
    <xf numFmtId="0" fontId="17" fillId="0" borderId="20" xfId="88" applyFont="1" applyFill="1" applyBorder="1" applyAlignment="1">
      <alignment horizontal="center" vertical="top" textRotation="255"/>
      <protection/>
    </xf>
    <xf numFmtId="0" fontId="17" fillId="0" borderId="21" xfId="88" applyFont="1" applyFill="1" applyBorder="1" applyAlignment="1">
      <alignment horizontal="center" vertical="top" textRotation="255"/>
      <protection/>
    </xf>
    <xf numFmtId="0" fontId="17" fillId="0" borderId="38" xfId="88" applyFont="1" applyFill="1" applyBorder="1" applyAlignment="1">
      <alignment horizontal="center" vertical="top" textRotation="255"/>
      <protection/>
    </xf>
    <xf numFmtId="0" fontId="17" fillId="0" borderId="50" xfId="88" applyFont="1" applyFill="1" applyBorder="1" applyAlignment="1">
      <alignment horizontal="center" vertical="top" textRotation="255"/>
      <protection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10" xfId="81"/>
    <cellStyle name="標準 2" xfId="82"/>
    <cellStyle name="標準 3" xfId="83"/>
    <cellStyle name="標準 4" xfId="84"/>
    <cellStyle name="標準 5" xfId="85"/>
    <cellStyle name="標準 6" xfId="86"/>
    <cellStyle name="標準 7" xfId="87"/>
    <cellStyle name="標準 8" xfId="88"/>
    <cellStyle name="標準 9" xfId="89"/>
    <cellStyle name="Followed Hyperlink" xfId="90"/>
    <cellStyle name="良い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46"/>
  <sheetViews>
    <sheetView tabSelected="1"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7.125" defaultRowHeight="13.5"/>
  <cols>
    <col min="1" max="1" width="3.75390625" style="242" customWidth="1"/>
    <col min="2" max="2" width="11.125" style="242" customWidth="1"/>
    <col min="3" max="3" width="11.25390625" style="242" customWidth="1"/>
    <col min="4" max="4" width="9.375" style="242" customWidth="1"/>
    <col min="5" max="10" width="7.50390625" style="242" customWidth="1"/>
    <col min="11" max="11" width="8.75390625" style="242" customWidth="1"/>
    <col min="12" max="12" width="8.625" style="242" customWidth="1"/>
    <col min="13" max="14" width="7.375" style="242" customWidth="1"/>
    <col min="15" max="15" width="8.25390625" style="242" customWidth="1"/>
    <col min="16" max="17" width="7.50390625" style="242" customWidth="1"/>
    <col min="18" max="18" width="7.625" style="242" customWidth="1"/>
    <col min="19" max="19" width="7.50390625" style="242" customWidth="1"/>
    <col min="20" max="20" width="6.25390625" style="242" customWidth="1"/>
    <col min="21" max="22" width="7.50390625" style="242" customWidth="1"/>
    <col min="23" max="247" width="9.00390625" style="242" customWidth="1"/>
    <col min="248" max="248" width="10.625" style="242" customWidth="1"/>
    <col min="249" max="249" width="11.25390625" style="242" bestFit="1" customWidth="1"/>
    <col min="250" max="250" width="9.25390625" style="242" bestFit="1" customWidth="1"/>
    <col min="251" max="251" width="7.50390625" style="242" customWidth="1"/>
    <col min="252" max="16384" width="7.125" style="242" customWidth="1"/>
  </cols>
  <sheetData>
    <row r="1" ht="17.25">
      <c r="B1" s="241" t="s">
        <v>49</v>
      </c>
    </row>
    <row r="2" spans="2:22" ht="18" thickBot="1">
      <c r="B2" s="241"/>
      <c r="U2" s="243"/>
      <c r="V2" s="244" t="s">
        <v>71</v>
      </c>
    </row>
    <row r="3" spans="2:22" ht="34.5" customHeight="1">
      <c r="B3" s="577" t="s">
        <v>0</v>
      </c>
      <c r="C3" s="580" t="s">
        <v>1</v>
      </c>
      <c r="D3" s="582" t="s">
        <v>2</v>
      </c>
      <c r="E3" s="583"/>
      <c r="F3" s="583"/>
      <c r="G3" s="583"/>
      <c r="H3" s="583"/>
      <c r="I3" s="583"/>
      <c r="J3" s="584"/>
      <c r="K3" s="245" t="s">
        <v>35</v>
      </c>
      <c r="L3" s="246" t="s">
        <v>36</v>
      </c>
      <c r="M3" s="585" t="s">
        <v>3</v>
      </c>
      <c r="N3" s="586"/>
      <c r="O3" s="245" t="s">
        <v>37</v>
      </c>
      <c r="P3" s="601" t="s">
        <v>52</v>
      </c>
      <c r="Q3" s="582"/>
      <c r="R3" s="245" t="s">
        <v>38</v>
      </c>
      <c r="S3" s="245" t="s">
        <v>39</v>
      </c>
      <c r="T3" s="247" t="s">
        <v>40</v>
      </c>
      <c r="U3" s="585" t="s">
        <v>28</v>
      </c>
      <c r="V3" s="606"/>
    </row>
    <row r="4" spans="2:22" ht="32.25" customHeight="1">
      <c r="B4" s="578"/>
      <c r="C4" s="581"/>
      <c r="D4" s="591" t="s">
        <v>4</v>
      </c>
      <c r="E4" s="593" t="s">
        <v>5</v>
      </c>
      <c r="F4" s="597" t="s">
        <v>58</v>
      </c>
      <c r="G4" s="597" t="s">
        <v>59</v>
      </c>
      <c r="H4" s="597" t="s">
        <v>60</v>
      </c>
      <c r="I4" s="597" t="s">
        <v>61</v>
      </c>
      <c r="J4" s="589" t="s">
        <v>62</v>
      </c>
      <c r="K4" s="595" t="s">
        <v>63</v>
      </c>
      <c r="L4" s="599" t="s">
        <v>4</v>
      </c>
      <c r="M4" s="587" t="s">
        <v>64</v>
      </c>
      <c r="N4" s="589" t="s">
        <v>6</v>
      </c>
      <c r="O4" s="595" t="s">
        <v>65</v>
      </c>
      <c r="P4" s="602" t="s">
        <v>66</v>
      </c>
      <c r="Q4" s="604" t="s">
        <v>67</v>
      </c>
      <c r="R4" s="595" t="s">
        <v>68</v>
      </c>
      <c r="S4" s="609" t="s">
        <v>7</v>
      </c>
      <c r="T4" s="611" t="s">
        <v>41</v>
      </c>
      <c r="U4" s="607" t="s">
        <v>57</v>
      </c>
      <c r="V4" s="608"/>
    </row>
    <row r="5" spans="2:22" ht="69.75" customHeight="1" thickBot="1">
      <c r="B5" s="579"/>
      <c r="C5" s="249" t="s">
        <v>8</v>
      </c>
      <c r="D5" s="592"/>
      <c r="E5" s="594"/>
      <c r="F5" s="598"/>
      <c r="G5" s="598"/>
      <c r="H5" s="598"/>
      <c r="I5" s="598"/>
      <c r="J5" s="590"/>
      <c r="K5" s="596"/>
      <c r="L5" s="600"/>
      <c r="M5" s="588"/>
      <c r="N5" s="590"/>
      <c r="O5" s="596"/>
      <c r="P5" s="603"/>
      <c r="Q5" s="605"/>
      <c r="R5" s="596"/>
      <c r="S5" s="610"/>
      <c r="T5" s="612"/>
      <c r="U5" s="248" t="s">
        <v>69</v>
      </c>
      <c r="V5" s="250" t="s">
        <v>70</v>
      </c>
    </row>
    <row r="6" spans="2:22" ht="13.5">
      <c r="B6" s="251" t="s">
        <v>9</v>
      </c>
      <c r="C6" s="252">
        <f>SUM(C7:C17)</f>
        <v>22585</v>
      </c>
      <c r="D6" s="253">
        <f aca="true" t="shared" si="0" ref="D6:K6">SUM(D7:D17)</f>
        <v>15145</v>
      </c>
      <c r="E6" s="254">
        <f t="shared" si="0"/>
        <v>13837</v>
      </c>
      <c r="F6" s="255">
        <f t="shared" si="0"/>
        <v>1224</v>
      </c>
      <c r="G6" s="255">
        <f t="shared" si="0"/>
        <v>10</v>
      </c>
      <c r="H6" s="255">
        <f t="shared" si="0"/>
        <v>0</v>
      </c>
      <c r="I6" s="255">
        <f t="shared" si="0"/>
        <v>74</v>
      </c>
      <c r="J6" s="256">
        <f t="shared" si="0"/>
        <v>0</v>
      </c>
      <c r="K6" s="257">
        <f t="shared" si="0"/>
        <v>3108</v>
      </c>
      <c r="L6" s="257">
        <f>M6+N6</f>
        <v>1175</v>
      </c>
      <c r="M6" s="258">
        <f aca="true" t="shared" si="1" ref="M6:T6">SUM(M7:M17)</f>
        <v>358</v>
      </c>
      <c r="N6" s="256">
        <f t="shared" si="1"/>
        <v>817</v>
      </c>
      <c r="O6" s="257">
        <f t="shared" si="1"/>
        <v>73</v>
      </c>
      <c r="P6" s="259">
        <f t="shared" si="1"/>
        <v>1819</v>
      </c>
      <c r="Q6" s="253">
        <f t="shared" si="1"/>
        <v>6</v>
      </c>
      <c r="R6" s="257">
        <f t="shared" si="1"/>
        <v>157</v>
      </c>
      <c r="S6" s="257">
        <f t="shared" si="1"/>
        <v>1099</v>
      </c>
      <c r="T6" s="260">
        <f t="shared" si="1"/>
        <v>3</v>
      </c>
      <c r="U6" s="261">
        <f>SUM(U7:U17)</f>
        <v>4</v>
      </c>
      <c r="V6" s="262">
        <f>SUM(V7:V17)</f>
        <v>0</v>
      </c>
    </row>
    <row r="7" spans="2:22" ht="13.5">
      <c r="B7" s="263" t="s">
        <v>10</v>
      </c>
      <c r="C7" s="264">
        <f aca="true" t="shared" si="2" ref="C7:C23">D7+K7+L7+O7+P7+Q7+R7+S7+T7</f>
        <v>18685</v>
      </c>
      <c r="D7" s="265">
        <f>SUM(E7:J7)</f>
        <v>13111</v>
      </c>
      <c r="E7" s="240">
        <f>'公立計【男女】'!E7+'国・私立計【男女】'!E7+'国・私立計【男女】'!E10</f>
        <v>12089</v>
      </c>
      <c r="F7" s="266">
        <f>'公立計【男女】'!F7+'国・私立計【男女】'!F7+'国・私立計【男女】'!F10</f>
        <v>1012</v>
      </c>
      <c r="G7" s="266">
        <f>'公立計【男女】'!G7+'国・私立計【男女】'!G7+'国・私立計【男女】'!G10</f>
        <v>10</v>
      </c>
      <c r="H7" s="266">
        <f>'公立計【男女】'!H7+'国・私立計【男女】'!H7+'国・私立計【男女】'!H10</f>
        <v>0</v>
      </c>
      <c r="I7" s="266">
        <f>'公立計【男女】'!I7+'国・私立計【男女】'!I7+'国・私立計【男女】'!I10</f>
        <v>0</v>
      </c>
      <c r="J7" s="267">
        <f>'公立計【男女】'!J7+'国・私立計【男女】'!J7+'国・私立計【男女】'!J10</f>
        <v>0</v>
      </c>
      <c r="K7" s="268">
        <f>'公立計【男女】'!K7+'国・私立計【男女】'!K7+'国・私立計【男女】'!K10</f>
        <v>2548</v>
      </c>
      <c r="L7" s="268">
        <f>M7+N7</f>
        <v>922</v>
      </c>
      <c r="M7" s="269">
        <f>'公立計【男女】'!M7+'国・私立計【男女】'!M7+'国・私立計【男女】'!M10</f>
        <v>264</v>
      </c>
      <c r="N7" s="267">
        <f>'公立計【男女】'!N7+'国・私立計【男女】'!N7+'国・私立計【男女】'!N10</f>
        <v>658</v>
      </c>
      <c r="O7" s="268">
        <f>'公立計【男女】'!O7+'国・私立計【男女】'!O7+'国・私立計【男女】'!O10</f>
        <v>43</v>
      </c>
      <c r="P7" s="240">
        <f>'公立計【男女】'!P7+'国・私立計【男女】'!P7+'国・私立計【男女】'!P10</f>
        <v>952</v>
      </c>
      <c r="Q7" s="270">
        <f>'公立計【男女】'!Q7+'国・私立計【男女】'!Q7+'国・私立計【男女】'!Q10</f>
        <v>5</v>
      </c>
      <c r="R7" s="268">
        <f>'公立計【男女】'!R7+'国・私立計【男女】'!R7+'国・私立計【男女】'!R10</f>
        <v>139</v>
      </c>
      <c r="S7" s="268">
        <f>'公立計【男女】'!S7+'国・私立計【男女】'!S7+'国・私立計【男女】'!S10</f>
        <v>962</v>
      </c>
      <c r="T7" s="271">
        <f>'公立計【男女】'!T7+'国・私立計【男女】'!T7+'国・私立計【男女】'!T10</f>
        <v>3</v>
      </c>
      <c r="U7" s="272">
        <f>'公立計【男女】'!U7+'国・私立計【男女】'!U7+'国・私立計【男女】'!U10</f>
        <v>3</v>
      </c>
      <c r="V7" s="264">
        <f>'公立計【男女】'!V7+'国・私立計【男女】'!V7+'国・私立計【男女】'!V10</f>
        <v>0</v>
      </c>
    </row>
    <row r="8" spans="2:22" ht="13.5">
      <c r="B8" s="263" t="s">
        <v>11</v>
      </c>
      <c r="C8" s="264">
        <f t="shared" si="2"/>
        <v>307</v>
      </c>
      <c r="D8" s="265">
        <f aca="true" t="shared" si="3" ref="D8:D16">SUM(E8:J8)</f>
        <v>94</v>
      </c>
      <c r="E8" s="240">
        <f>'公立計【男女】'!E8</f>
        <v>77</v>
      </c>
      <c r="F8" s="266">
        <f>'公立計【男女】'!F8</f>
        <v>17</v>
      </c>
      <c r="G8" s="266">
        <f>'公立計【男女】'!G8</f>
        <v>0</v>
      </c>
      <c r="H8" s="266">
        <f>'公立計【男女】'!H8</f>
        <v>0</v>
      </c>
      <c r="I8" s="266">
        <f>'公立計【男女】'!I8</f>
        <v>0</v>
      </c>
      <c r="J8" s="267">
        <f>'公立計【男女】'!J8</f>
        <v>0</v>
      </c>
      <c r="K8" s="268">
        <f>'公立計【男女】'!K8</f>
        <v>60</v>
      </c>
      <c r="L8" s="268">
        <f aca="true" t="shared" si="4" ref="L8:L16">M8+N8</f>
        <v>13</v>
      </c>
      <c r="M8" s="269">
        <f>'公立計【男女】'!M8</f>
        <v>13</v>
      </c>
      <c r="N8" s="267">
        <f>'公立計【男女】'!N8</f>
        <v>0</v>
      </c>
      <c r="O8" s="268">
        <f>'公立計【男女】'!O8</f>
        <v>13</v>
      </c>
      <c r="P8" s="240">
        <f>'公立計【男女】'!P8</f>
        <v>121</v>
      </c>
      <c r="Q8" s="270">
        <f>'公立計【男女】'!Q8</f>
        <v>0</v>
      </c>
      <c r="R8" s="268">
        <f>'公立計【男女】'!R8</f>
        <v>1</v>
      </c>
      <c r="S8" s="268">
        <f>'公立計【男女】'!S8</f>
        <v>5</v>
      </c>
      <c r="T8" s="271">
        <f>'公立計【男女】'!T8</f>
        <v>0</v>
      </c>
      <c r="U8" s="272">
        <f>'公立計【男女】'!U8</f>
        <v>0</v>
      </c>
      <c r="V8" s="264">
        <f>'公立計【男女】'!V8</f>
        <v>0</v>
      </c>
    </row>
    <row r="9" spans="2:22" ht="13.5">
      <c r="B9" s="263" t="s">
        <v>12</v>
      </c>
      <c r="C9" s="264">
        <f t="shared" si="2"/>
        <v>644</v>
      </c>
      <c r="D9" s="265">
        <f t="shared" si="3"/>
        <v>160</v>
      </c>
      <c r="E9" s="240">
        <f>'公立計【男女】'!E9</f>
        <v>146</v>
      </c>
      <c r="F9" s="266">
        <f>'公立計【男女】'!F9</f>
        <v>14</v>
      </c>
      <c r="G9" s="266">
        <f>'公立計【男女】'!G9</f>
        <v>0</v>
      </c>
      <c r="H9" s="266">
        <f>'公立計【男女】'!H9</f>
        <v>0</v>
      </c>
      <c r="I9" s="266">
        <f>'公立計【男女】'!I9</f>
        <v>0</v>
      </c>
      <c r="J9" s="267">
        <f>'公立計【男女】'!J9</f>
        <v>0</v>
      </c>
      <c r="K9" s="268">
        <f>'公立計【男女】'!K9</f>
        <v>82</v>
      </c>
      <c r="L9" s="268">
        <f t="shared" si="4"/>
        <v>5</v>
      </c>
      <c r="M9" s="269">
        <f>'公立計【男女】'!M9</f>
        <v>0</v>
      </c>
      <c r="N9" s="267">
        <f>'公立計【男女】'!N9</f>
        <v>5</v>
      </c>
      <c r="O9" s="268">
        <f>'公立計【男女】'!O9</f>
        <v>3</v>
      </c>
      <c r="P9" s="240">
        <f>'公立計【男女】'!P9</f>
        <v>384</v>
      </c>
      <c r="Q9" s="270">
        <f>'公立計【男女】'!Q9</f>
        <v>0</v>
      </c>
      <c r="R9" s="268">
        <f>'公立計【男女】'!R9</f>
        <v>4</v>
      </c>
      <c r="S9" s="268">
        <f>'公立計【男女】'!S9</f>
        <v>6</v>
      </c>
      <c r="T9" s="271">
        <f>'公立計【男女】'!T9</f>
        <v>0</v>
      </c>
      <c r="U9" s="272">
        <f>'公立計【男女】'!U9</f>
        <v>0</v>
      </c>
      <c r="V9" s="264">
        <f>'公立計【男女】'!V9</f>
        <v>0</v>
      </c>
    </row>
    <row r="10" spans="2:22" ht="13.5">
      <c r="B10" s="263" t="s">
        <v>13</v>
      </c>
      <c r="C10" s="264">
        <f t="shared" si="2"/>
        <v>453</v>
      </c>
      <c r="D10" s="265">
        <f t="shared" si="3"/>
        <v>188</v>
      </c>
      <c r="E10" s="240">
        <f>'公立計【男女】'!E10+'国・私立計【男女】'!E11</f>
        <v>142</v>
      </c>
      <c r="F10" s="266">
        <f>'公立計【男女】'!F10+'国・私立計【男女】'!F11</f>
        <v>46</v>
      </c>
      <c r="G10" s="266">
        <f>'公立計【男女】'!G10+'国・私立計【男女】'!G11</f>
        <v>0</v>
      </c>
      <c r="H10" s="266">
        <f>'公立計【男女】'!H10+'国・私立計【男女】'!H11</f>
        <v>0</v>
      </c>
      <c r="I10" s="266">
        <f>'公立計【男女】'!I10+'国・私立計【男女】'!I11</f>
        <v>0</v>
      </c>
      <c r="J10" s="267">
        <f>'公立計【男女】'!J10+'国・私立計【男女】'!J11</f>
        <v>0</v>
      </c>
      <c r="K10" s="268">
        <f>'公立計【男女】'!K10+'国・私立計【男女】'!K11</f>
        <v>114</v>
      </c>
      <c r="L10" s="268">
        <f t="shared" si="4"/>
        <v>9</v>
      </c>
      <c r="M10" s="269">
        <f>'公立計【男女】'!M10+'国・私立計【男女】'!M11</f>
        <v>1</v>
      </c>
      <c r="N10" s="267">
        <f>'公立計【男女】'!N10+'国・私立計【男女】'!N11</f>
        <v>8</v>
      </c>
      <c r="O10" s="268">
        <f>'公立計【男女】'!O10+'国・私立計【男女】'!O11</f>
        <v>1</v>
      </c>
      <c r="P10" s="240">
        <f>'公立計【男女】'!P10+'国・私立計【男女】'!P11</f>
        <v>123</v>
      </c>
      <c r="Q10" s="270">
        <f>'公立計【男女】'!Q10+'国・私立計【男女】'!Q11</f>
        <v>0</v>
      </c>
      <c r="R10" s="268">
        <f>'公立計【男女】'!R10+'国・私立計【男女】'!R11</f>
        <v>1</v>
      </c>
      <c r="S10" s="268">
        <f>'公立計【男女】'!S10+'国・私立計【男女】'!S11</f>
        <v>17</v>
      </c>
      <c r="T10" s="271">
        <f>'公立計【男女】'!T10+'国・私立計【男女】'!T11</f>
        <v>0</v>
      </c>
      <c r="U10" s="272">
        <f>'公立計【男女】'!U10+'国・私立計【男女】'!U11</f>
        <v>0</v>
      </c>
      <c r="V10" s="264">
        <f>'公立計【男女】'!V10+'国・私立計【男女】'!V11</f>
        <v>0</v>
      </c>
    </row>
    <row r="11" spans="2:22" ht="13.5">
      <c r="B11" s="263" t="s">
        <v>14</v>
      </c>
      <c r="C11" s="264">
        <f t="shared" si="2"/>
        <v>94</v>
      </c>
      <c r="D11" s="265">
        <f t="shared" si="3"/>
        <v>28</v>
      </c>
      <c r="E11" s="240">
        <f>'公立計【男女】'!E11</f>
        <v>25</v>
      </c>
      <c r="F11" s="266">
        <f>'公立計【男女】'!F11</f>
        <v>3</v>
      </c>
      <c r="G11" s="266">
        <f>'公立計【男女】'!G11</f>
        <v>0</v>
      </c>
      <c r="H11" s="266">
        <f>'公立計【男女】'!H11</f>
        <v>0</v>
      </c>
      <c r="I11" s="266">
        <f>'公立計【男女】'!I11</f>
        <v>0</v>
      </c>
      <c r="J11" s="267">
        <f>'公立計【男女】'!J11</f>
        <v>0</v>
      </c>
      <c r="K11" s="268">
        <f>'公立計【男女】'!K11</f>
        <v>17</v>
      </c>
      <c r="L11" s="268">
        <f t="shared" si="4"/>
        <v>0</v>
      </c>
      <c r="M11" s="269">
        <f>'公立計【男女】'!M11</f>
        <v>0</v>
      </c>
      <c r="N11" s="267">
        <f>'公立計【男女】'!N11</f>
        <v>0</v>
      </c>
      <c r="O11" s="268">
        <f>'公立計【男女】'!O11</f>
        <v>6</v>
      </c>
      <c r="P11" s="240">
        <f>'公立計【男女】'!P11</f>
        <v>42</v>
      </c>
      <c r="Q11" s="270">
        <f>'公立計【男女】'!Q11</f>
        <v>0</v>
      </c>
      <c r="R11" s="268">
        <f>'公立計【男女】'!R11</f>
        <v>0</v>
      </c>
      <c r="S11" s="268">
        <f>'公立計【男女】'!S11</f>
        <v>1</v>
      </c>
      <c r="T11" s="271">
        <f>'公立計【男女】'!T11</f>
        <v>0</v>
      </c>
      <c r="U11" s="272">
        <f>'公立計【男女】'!U11</f>
        <v>0</v>
      </c>
      <c r="V11" s="264">
        <f>'公立計【男女】'!V11</f>
        <v>0</v>
      </c>
    </row>
    <row r="12" spans="2:22" ht="13.5">
      <c r="B12" s="263" t="s">
        <v>15</v>
      </c>
      <c r="C12" s="264">
        <f t="shared" si="2"/>
        <v>7</v>
      </c>
      <c r="D12" s="265">
        <f t="shared" si="3"/>
        <v>0</v>
      </c>
      <c r="E12" s="240">
        <f>'公立計【男女】'!E12</f>
        <v>0</v>
      </c>
      <c r="F12" s="266">
        <f>'公立計【男女】'!F12</f>
        <v>0</v>
      </c>
      <c r="G12" s="266">
        <f>'公立計【男女】'!G12</f>
        <v>0</v>
      </c>
      <c r="H12" s="266">
        <f>'公立計【男女】'!H12</f>
        <v>0</v>
      </c>
      <c r="I12" s="266">
        <f>'公立計【男女】'!I12</f>
        <v>0</v>
      </c>
      <c r="J12" s="267">
        <f>'公立計【男女】'!J12</f>
        <v>0</v>
      </c>
      <c r="K12" s="268">
        <f>'公立計【男女】'!K12</f>
        <v>0</v>
      </c>
      <c r="L12" s="268">
        <f t="shared" si="4"/>
        <v>2</v>
      </c>
      <c r="M12" s="269">
        <f>'公立計【男女】'!M12</f>
        <v>2</v>
      </c>
      <c r="N12" s="267">
        <f>'公立計【男女】'!N12</f>
        <v>0</v>
      </c>
      <c r="O12" s="268">
        <f>'公立計【男女】'!O12</f>
        <v>0</v>
      </c>
      <c r="P12" s="240">
        <f>'公立計【男女】'!P12</f>
        <v>5</v>
      </c>
      <c r="Q12" s="270">
        <f>'公立計【男女】'!Q12</f>
        <v>0</v>
      </c>
      <c r="R12" s="268">
        <f>'公立計【男女】'!R12</f>
        <v>0</v>
      </c>
      <c r="S12" s="268">
        <f>'公立計【男女】'!S12</f>
        <v>0</v>
      </c>
      <c r="T12" s="271">
        <f>'公立計【男女】'!T12</f>
        <v>0</v>
      </c>
      <c r="U12" s="272">
        <f>'公立計【男女】'!U12</f>
        <v>0</v>
      </c>
      <c r="V12" s="264">
        <f>'公立計【男女】'!V12</f>
        <v>0</v>
      </c>
    </row>
    <row r="13" spans="2:22" ht="13.5">
      <c r="B13" s="263" t="s">
        <v>32</v>
      </c>
      <c r="C13" s="264">
        <f t="shared" si="2"/>
        <v>74</v>
      </c>
      <c r="D13" s="265">
        <f t="shared" si="3"/>
        <v>74</v>
      </c>
      <c r="E13" s="240">
        <f>'国・私立計【男女】'!E12</f>
        <v>0</v>
      </c>
      <c r="F13" s="266">
        <f>'国・私立計【男女】'!F12</f>
        <v>0</v>
      </c>
      <c r="G13" s="266">
        <f>'国・私立計【男女】'!G12</f>
        <v>0</v>
      </c>
      <c r="H13" s="266">
        <f>'国・私立計【男女】'!H12</f>
        <v>0</v>
      </c>
      <c r="I13" s="266">
        <f>'国・私立計【男女】'!I12</f>
        <v>74</v>
      </c>
      <c r="J13" s="267">
        <f>'国・私立計【男女】'!J12</f>
        <v>0</v>
      </c>
      <c r="K13" s="268">
        <f>'国・私立計【男女】'!K12</f>
        <v>0</v>
      </c>
      <c r="L13" s="268">
        <f t="shared" si="4"/>
        <v>0</v>
      </c>
      <c r="M13" s="269">
        <f>'国・私立計【男女】'!M12</f>
        <v>0</v>
      </c>
      <c r="N13" s="267">
        <f>'国・私立計【男女】'!N12</f>
        <v>0</v>
      </c>
      <c r="O13" s="268">
        <f>'国・私立計【男女】'!O12</f>
        <v>0</v>
      </c>
      <c r="P13" s="240">
        <f>'国・私立計【男女】'!P12</f>
        <v>0</v>
      </c>
      <c r="Q13" s="270">
        <f>'国・私立計【男女】'!Q12</f>
        <v>0</v>
      </c>
      <c r="R13" s="268">
        <f>'国・私立計【男女】'!R12</f>
        <v>0</v>
      </c>
      <c r="S13" s="268">
        <f>'国・私立計【男女】'!S12</f>
        <v>0</v>
      </c>
      <c r="T13" s="271">
        <f>'国・私立計【男女】'!T12</f>
        <v>0</v>
      </c>
      <c r="U13" s="272">
        <f>'国・私立計【男女】'!U12</f>
        <v>0</v>
      </c>
      <c r="V13" s="264">
        <f>'国・私立計【男女】'!V12</f>
        <v>0</v>
      </c>
    </row>
    <row r="14" spans="2:22" ht="13.5">
      <c r="B14" s="263" t="s">
        <v>16</v>
      </c>
      <c r="C14" s="264">
        <f t="shared" si="2"/>
        <v>73</v>
      </c>
      <c r="D14" s="265">
        <f t="shared" si="3"/>
        <v>55</v>
      </c>
      <c r="E14" s="240">
        <f>'公立計【男女】'!E13</f>
        <v>53</v>
      </c>
      <c r="F14" s="266">
        <f>'公立計【男女】'!F13</f>
        <v>2</v>
      </c>
      <c r="G14" s="266">
        <f>'公立計【男女】'!G13</f>
        <v>0</v>
      </c>
      <c r="H14" s="266">
        <f>'公立計【男女】'!H13</f>
        <v>0</v>
      </c>
      <c r="I14" s="266">
        <f>'公立計【男女】'!I13</f>
        <v>0</v>
      </c>
      <c r="J14" s="267">
        <f>'公立計【男女】'!J13</f>
        <v>0</v>
      </c>
      <c r="K14" s="268">
        <f>'公立計【男女】'!K13</f>
        <v>7</v>
      </c>
      <c r="L14" s="268">
        <f t="shared" si="4"/>
        <v>1</v>
      </c>
      <c r="M14" s="269">
        <f>'公立計【男女】'!M13</f>
        <v>0</v>
      </c>
      <c r="N14" s="267">
        <f>'公立計【男女】'!N13</f>
        <v>1</v>
      </c>
      <c r="O14" s="268">
        <f>'公立計【男女】'!O13</f>
        <v>2</v>
      </c>
      <c r="P14" s="240">
        <f>'公立計【男女】'!P13</f>
        <v>4</v>
      </c>
      <c r="Q14" s="270">
        <f>'公立計【男女】'!Q13</f>
        <v>0</v>
      </c>
      <c r="R14" s="268">
        <f>'公立計【男女】'!R13</f>
        <v>0</v>
      </c>
      <c r="S14" s="268">
        <f>'公立計【男女】'!S13</f>
        <v>4</v>
      </c>
      <c r="T14" s="271">
        <f>'公立計【男女】'!T13</f>
        <v>0</v>
      </c>
      <c r="U14" s="272">
        <f>'公立計【男女】'!U13</f>
        <v>0</v>
      </c>
      <c r="V14" s="264">
        <f>'公立計【男女】'!V13</f>
        <v>0</v>
      </c>
    </row>
    <row r="15" spans="2:22" ht="13.5">
      <c r="B15" s="263" t="s">
        <v>33</v>
      </c>
      <c r="C15" s="264">
        <f t="shared" si="2"/>
        <v>31</v>
      </c>
      <c r="D15" s="265">
        <f>'国・公・私立計【男】'!D15+'国・公・私立計【女】'!D15</f>
        <v>4</v>
      </c>
      <c r="E15" s="240">
        <f>'国・公・私立計【男】'!E15+'国・公・私立計【女】'!E15</f>
        <v>3</v>
      </c>
      <c r="F15" s="266">
        <f>'国・公・私立計【男】'!F15+'国・公・私立計【女】'!F15</f>
        <v>1</v>
      </c>
      <c r="G15" s="266">
        <f>'国・公・私立計【男】'!G15+'国・公・私立計【女】'!G15</f>
        <v>0</v>
      </c>
      <c r="H15" s="266">
        <f>'国・公・私立計【男】'!H15+'国・公・私立計【女】'!H15</f>
        <v>0</v>
      </c>
      <c r="I15" s="266">
        <f>'国・公・私立計【男】'!I15+'国・公・私立計【女】'!I15</f>
        <v>0</v>
      </c>
      <c r="J15" s="267">
        <f>'国・公・私立計【男】'!J15+'国・公・私立計【女】'!J15</f>
        <v>0</v>
      </c>
      <c r="K15" s="268">
        <f>'国・公・私立計【男】'!K15+'国・公・私立計【女】'!K15</f>
        <v>9</v>
      </c>
      <c r="L15" s="268">
        <f>'国・公・私立計【男】'!L15+'国・公・私立計【女】'!L15</f>
        <v>0</v>
      </c>
      <c r="M15" s="269">
        <f>'国・公・私立計【男】'!M15+'国・公・私立計【女】'!M15</f>
        <v>0</v>
      </c>
      <c r="N15" s="267">
        <f>'国・公・私立計【男】'!N15+'国・公・私立計【女】'!N15</f>
        <v>0</v>
      </c>
      <c r="O15" s="268">
        <f>'国・公・私立計【男】'!O15+'国・公・私立計【女】'!O15</f>
        <v>0</v>
      </c>
      <c r="P15" s="240">
        <f>'国・公・私立計【男】'!P15+'国・公・私立計【女】'!P15</f>
        <v>15</v>
      </c>
      <c r="Q15" s="270">
        <f>'国・公・私立計【男】'!Q15+'国・公・私立計【女】'!Q15</f>
        <v>1</v>
      </c>
      <c r="R15" s="268">
        <f>'国・公・私立計【男】'!R15+'国・公・私立計【女】'!R15</f>
        <v>2</v>
      </c>
      <c r="S15" s="268">
        <f>'国・公・私立計【男】'!S15+'国・公・私立計【女】'!S15</f>
        <v>0</v>
      </c>
      <c r="T15" s="271">
        <f>'国・公・私立計【男】'!T15+'国・公・私立計【女】'!T15</f>
        <v>0</v>
      </c>
      <c r="U15" s="272">
        <f>'国・公・私立計【男】'!U15+'国・公・私立計【女】'!U15</f>
        <v>0</v>
      </c>
      <c r="V15" s="264">
        <f>'国・公・私立計【男】'!V15+'国・公・私立計【女】'!V15</f>
        <v>0</v>
      </c>
    </row>
    <row r="16" spans="2:22" ht="13.5">
      <c r="B16" s="263" t="s">
        <v>17</v>
      </c>
      <c r="C16" s="264">
        <f t="shared" si="2"/>
        <v>650</v>
      </c>
      <c r="D16" s="265">
        <f t="shared" si="3"/>
        <v>253</v>
      </c>
      <c r="E16" s="240">
        <f>'公立計【男女】'!E15+'国・私立計【男女】'!E14</f>
        <v>168</v>
      </c>
      <c r="F16" s="266">
        <f>'公立計【男女】'!F15+'国・私立計【男女】'!F14</f>
        <v>85</v>
      </c>
      <c r="G16" s="266">
        <f>'公立計【男女】'!G15+'国・私立計【男女】'!G14</f>
        <v>0</v>
      </c>
      <c r="H16" s="266">
        <f>'公立計【男女】'!H15+'国・私立計【男女】'!H14</f>
        <v>0</v>
      </c>
      <c r="I16" s="266">
        <f>'公立計【男女】'!I15+'国・私立計【男女】'!I14</f>
        <v>0</v>
      </c>
      <c r="J16" s="267">
        <f>'公立計【男女】'!J15+'国・私立計【男女】'!J14</f>
        <v>0</v>
      </c>
      <c r="K16" s="268">
        <f>'公立計【男女】'!K15+'国・私立計【男女】'!K14</f>
        <v>215</v>
      </c>
      <c r="L16" s="268">
        <f t="shared" si="4"/>
        <v>0</v>
      </c>
      <c r="M16" s="269">
        <f>'公立計【男女】'!M15+'国・私立計【男女】'!M14</f>
        <v>0</v>
      </c>
      <c r="N16" s="267">
        <f>'公立計【男女】'!N15+'国・私立計【男女】'!N14</f>
        <v>0</v>
      </c>
      <c r="O16" s="268">
        <f>'公立計【男女】'!O15+'国・私立計【男女】'!O14</f>
        <v>4</v>
      </c>
      <c r="P16" s="240">
        <f>'公立計【男女】'!P15+'国・私立計【男女】'!P14</f>
        <v>149</v>
      </c>
      <c r="Q16" s="270">
        <f>'公立計【男女】'!Q15+'国・私立計【男女】'!Q14</f>
        <v>0</v>
      </c>
      <c r="R16" s="268">
        <f>'公立計【男女】'!R15+'国・私立計【男女】'!R14</f>
        <v>8</v>
      </c>
      <c r="S16" s="268">
        <f>'公立計【男女】'!S15+'国・私立計【男女】'!S14</f>
        <v>21</v>
      </c>
      <c r="T16" s="271">
        <f>'公立計【男女】'!T15+'国・私立計【男女】'!T14</f>
        <v>0</v>
      </c>
      <c r="U16" s="272">
        <f>'公立計【男女】'!U15+'国・私立計【男女】'!U14</f>
        <v>1</v>
      </c>
      <c r="V16" s="264">
        <f>'公立計【男女】'!V15+'国・私立計【男女】'!V14</f>
        <v>0</v>
      </c>
    </row>
    <row r="17" spans="2:22" ht="13.5">
      <c r="B17" s="263" t="s">
        <v>18</v>
      </c>
      <c r="C17" s="264">
        <f t="shared" si="2"/>
        <v>1567</v>
      </c>
      <c r="D17" s="265">
        <f aca="true" t="shared" si="5" ref="D17:D23">SUM(E17:J17)</f>
        <v>1178</v>
      </c>
      <c r="E17" s="240">
        <f>'公立計【男女】'!E16+'国・私立計【男女】'!E15</f>
        <v>1134</v>
      </c>
      <c r="F17" s="266">
        <f>'公立計【男女】'!F16+'国・私立計【男女】'!F15</f>
        <v>44</v>
      </c>
      <c r="G17" s="266">
        <f>'公立計【男女】'!G16+'国・私立計【男女】'!G15</f>
        <v>0</v>
      </c>
      <c r="H17" s="266">
        <f>'公立計【男女】'!H16+'国・私立計【男女】'!H15</f>
        <v>0</v>
      </c>
      <c r="I17" s="266">
        <f>'公立計【男女】'!I16+'国・私立計【男女】'!I15</f>
        <v>0</v>
      </c>
      <c r="J17" s="267">
        <f>'公立計【男女】'!J16+'国・私立計【男女】'!J15</f>
        <v>0</v>
      </c>
      <c r="K17" s="268">
        <f>'公立計【男女】'!K16+'国・私立計【男女】'!K15</f>
        <v>56</v>
      </c>
      <c r="L17" s="268">
        <f>'公立計【男女】'!L16+'国・私立計【男女】'!L15</f>
        <v>223</v>
      </c>
      <c r="M17" s="269">
        <f>'公立計【男女】'!M16+'国・私立計【男女】'!M15</f>
        <v>78</v>
      </c>
      <c r="N17" s="267">
        <f>'公立計【男女】'!N16+'国・私立計【男女】'!N15</f>
        <v>145</v>
      </c>
      <c r="O17" s="268">
        <f>'公立計【男女】'!O16+'国・私立計【男女】'!O15</f>
        <v>1</v>
      </c>
      <c r="P17" s="240">
        <f>'公立計【男女】'!P16+'国・私立計【男女】'!P15</f>
        <v>24</v>
      </c>
      <c r="Q17" s="270">
        <f>'公立計【男女】'!Q16+'国・私立計【男女】'!Q15</f>
        <v>0</v>
      </c>
      <c r="R17" s="268">
        <f>'公立計【男女】'!R16+'国・私立計【男女】'!R15</f>
        <v>2</v>
      </c>
      <c r="S17" s="268">
        <f>'公立計【男女】'!S16+'国・私立計【男女】'!S15</f>
        <v>83</v>
      </c>
      <c r="T17" s="271">
        <f>'公立計【男女】'!T16+'国・私立計【男女】'!T15</f>
        <v>0</v>
      </c>
      <c r="U17" s="272">
        <f>'国・公・私立計【男】'!U17+'国・公・私立計【女】'!U17</f>
        <v>0</v>
      </c>
      <c r="V17" s="264">
        <f>'国・公・私立計【男】'!V17+'国・公・私立計【女】'!V17</f>
        <v>0</v>
      </c>
    </row>
    <row r="18" spans="2:22" ht="13.5">
      <c r="B18" s="273" t="s">
        <v>19</v>
      </c>
      <c r="C18" s="274">
        <f>SUM(C19:C23)</f>
        <v>228</v>
      </c>
      <c r="D18" s="275">
        <f t="shared" si="5"/>
        <v>16</v>
      </c>
      <c r="E18" s="276">
        <f aca="true" t="shared" si="6" ref="E18:K18">SUM(E19:E23)</f>
        <v>9</v>
      </c>
      <c r="F18" s="277">
        <f t="shared" si="6"/>
        <v>7</v>
      </c>
      <c r="G18" s="277">
        <f t="shared" si="6"/>
        <v>0</v>
      </c>
      <c r="H18" s="277">
        <f t="shared" si="6"/>
        <v>0</v>
      </c>
      <c r="I18" s="277">
        <f t="shared" si="6"/>
        <v>0</v>
      </c>
      <c r="J18" s="278">
        <f t="shared" si="6"/>
        <v>0</v>
      </c>
      <c r="K18" s="279">
        <f t="shared" si="6"/>
        <v>20</v>
      </c>
      <c r="L18" s="279">
        <f>SUM(M18:N18)</f>
        <v>6</v>
      </c>
      <c r="M18" s="276">
        <f aca="true" t="shared" si="7" ref="M18:T18">SUM(M19:M23)</f>
        <v>5</v>
      </c>
      <c r="N18" s="278">
        <f t="shared" si="7"/>
        <v>1</v>
      </c>
      <c r="O18" s="279">
        <f t="shared" si="7"/>
        <v>16</v>
      </c>
      <c r="P18" s="280">
        <f t="shared" si="7"/>
        <v>100</v>
      </c>
      <c r="Q18" s="281">
        <f t="shared" si="7"/>
        <v>8</v>
      </c>
      <c r="R18" s="279">
        <f t="shared" si="7"/>
        <v>49</v>
      </c>
      <c r="S18" s="279">
        <f t="shared" si="7"/>
        <v>12</v>
      </c>
      <c r="T18" s="282">
        <f t="shared" si="7"/>
        <v>1</v>
      </c>
      <c r="U18" s="283">
        <f>SUM(U19:U23)</f>
        <v>0</v>
      </c>
      <c r="V18" s="284">
        <f>SUM(V19:V23)</f>
        <v>0</v>
      </c>
    </row>
    <row r="19" spans="2:22" ht="13.5">
      <c r="B19" s="263" t="s">
        <v>10</v>
      </c>
      <c r="C19" s="264">
        <f t="shared" si="2"/>
        <v>176</v>
      </c>
      <c r="D19" s="265">
        <f t="shared" si="5"/>
        <v>14</v>
      </c>
      <c r="E19" s="269">
        <f>'公立計【男女】'!E18</f>
        <v>8</v>
      </c>
      <c r="F19" s="266">
        <f>'公立計【男女】'!F18</f>
        <v>6</v>
      </c>
      <c r="G19" s="266">
        <f>'公立計【男女】'!G18</f>
        <v>0</v>
      </c>
      <c r="H19" s="266">
        <f>'公立計【男女】'!H18</f>
        <v>0</v>
      </c>
      <c r="I19" s="266">
        <f>'公立計【男女】'!I18</f>
        <v>0</v>
      </c>
      <c r="J19" s="267">
        <f>'公立計【男女】'!J18</f>
        <v>0</v>
      </c>
      <c r="K19" s="268">
        <f>'公立計【男女】'!K18</f>
        <v>16</v>
      </c>
      <c r="L19" s="268">
        <f>M19+N19</f>
        <v>2</v>
      </c>
      <c r="M19" s="269">
        <f>'公立計【男女】'!M18</f>
        <v>2</v>
      </c>
      <c r="N19" s="267">
        <f>'公立計【男女】'!N18</f>
        <v>0</v>
      </c>
      <c r="O19" s="268">
        <f>'公立計【男女】'!O18</f>
        <v>12</v>
      </c>
      <c r="P19" s="240">
        <f>'公立計【男女】'!P18</f>
        <v>71</v>
      </c>
      <c r="Q19" s="270">
        <f>'公立計【男女】'!Q18</f>
        <v>7</v>
      </c>
      <c r="R19" s="268">
        <f>'公立計【男女】'!R18</f>
        <v>43</v>
      </c>
      <c r="S19" s="268">
        <f>'公立計【男女】'!S18</f>
        <v>10</v>
      </c>
      <c r="T19" s="271">
        <f>'公立計【男女】'!T18</f>
        <v>1</v>
      </c>
      <c r="U19" s="272">
        <f>'公立計【男女】'!U18</f>
        <v>0</v>
      </c>
      <c r="V19" s="264">
        <f>'公立計【男女】'!V18</f>
        <v>0</v>
      </c>
    </row>
    <row r="20" spans="2:22" ht="13.5">
      <c r="B20" s="263" t="s">
        <v>11</v>
      </c>
      <c r="C20" s="264">
        <f t="shared" si="2"/>
        <v>15</v>
      </c>
      <c r="D20" s="265">
        <f t="shared" si="5"/>
        <v>0</v>
      </c>
      <c r="E20" s="269">
        <f>'公立計【男女】'!E19</f>
        <v>0</v>
      </c>
      <c r="F20" s="266">
        <f>'公立計【男女】'!F19</f>
        <v>0</v>
      </c>
      <c r="G20" s="266">
        <f>'公立計【男女】'!G19</f>
        <v>0</v>
      </c>
      <c r="H20" s="266">
        <f>'公立計【男女】'!H19</f>
        <v>0</v>
      </c>
      <c r="I20" s="266">
        <f>'公立計【男女】'!I19</f>
        <v>0</v>
      </c>
      <c r="J20" s="267">
        <f>'公立計【男女】'!J19</f>
        <v>0</v>
      </c>
      <c r="K20" s="268">
        <f>'公立計【男女】'!K19</f>
        <v>1</v>
      </c>
      <c r="L20" s="268">
        <f>M20+N20</f>
        <v>0</v>
      </c>
      <c r="M20" s="269">
        <f>'公立計【男女】'!M19</f>
        <v>0</v>
      </c>
      <c r="N20" s="267">
        <f>'公立計【男女】'!N19</f>
        <v>0</v>
      </c>
      <c r="O20" s="268">
        <f>'公立計【男女】'!O19</f>
        <v>2</v>
      </c>
      <c r="P20" s="240">
        <f>'公立計【男女】'!P19</f>
        <v>10</v>
      </c>
      <c r="Q20" s="270">
        <f>'公立計【男女】'!Q19</f>
        <v>0</v>
      </c>
      <c r="R20" s="268">
        <f>'公立計【男女】'!R19</f>
        <v>1</v>
      </c>
      <c r="S20" s="268">
        <f>'公立計【男女】'!S19</f>
        <v>1</v>
      </c>
      <c r="T20" s="271">
        <f>'公立計【男女】'!T19</f>
        <v>0</v>
      </c>
      <c r="U20" s="272">
        <f>'公立計【男女】'!U19</f>
        <v>0</v>
      </c>
      <c r="V20" s="264">
        <f>'公立計【男女】'!V19</f>
        <v>0</v>
      </c>
    </row>
    <row r="21" spans="2:22" ht="13.5">
      <c r="B21" s="263" t="s">
        <v>12</v>
      </c>
      <c r="C21" s="264">
        <f t="shared" si="2"/>
        <v>20</v>
      </c>
      <c r="D21" s="265">
        <f t="shared" si="5"/>
        <v>0</v>
      </c>
      <c r="E21" s="269">
        <f>'公立計【男女】'!E20</f>
        <v>0</v>
      </c>
      <c r="F21" s="266">
        <f>'公立計【男女】'!F20</f>
        <v>0</v>
      </c>
      <c r="G21" s="266">
        <f>'公立計【男女】'!G20</f>
        <v>0</v>
      </c>
      <c r="H21" s="266">
        <f>'公立計【男女】'!H20</f>
        <v>0</v>
      </c>
      <c r="I21" s="266">
        <f>'公立計【男女】'!I20</f>
        <v>0</v>
      </c>
      <c r="J21" s="267">
        <f>'公立計【男女】'!J20</f>
        <v>0</v>
      </c>
      <c r="K21" s="268">
        <f>'公立計【男女】'!K20</f>
        <v>2</v>
      </c>
      <c r="L21" s="268">
        <f>M21+N21</f>
        <v>1</v>
      </c>
      <c r="M21" s="269">
        <f>'公立計【男女】'!M20</f>
        <v>0</v>
      </c>
      <c r="N21" s="267">
        <f>'公立計【男女】'!N20</f>
        <v>1</v>
      </c>
      <c r="O21" s="268">
        <f>'公立計【男女】'!O20</f>
        <v>0</v>
      </c>
      <c r="P21" s="240">
        <f>'公立計【男女】'!P20</f>
        <v>15</v>
      </c>
      <c r="Q21" s="270">
        <f>'公立計【男女】'!Q20</f>
        <v>1</v>
      </c>
      <c r="R21" s="268">
        <f>'公立計【男女】'!R20</f>
        <v>0</v>
      </c>
      <c r="S21" s="268">
        <f>'公立計【男女】'!S20</f>
        <v>1</v>
      </c>
      <c r="T21" s="271">
        <f>'公立計【男女】'!T20</f>
        <v>0</v>
      </c>
      <c r="U21" s="272">
        <f>'公立計【男女】'!U20</f>
        <v>0</v>
      </c>
      <c r="V21" s="264">
        <f>'公立計【男女】'!V20</f>
        <v>0</v>
      </c>
    </row>
    <row r="22" spans="2:22" ht="13.5">
      <c r="B22" s="263" t="s">
        <v>13</v>
      </c>
      <c r="C22" s="264">
        <f t="shared" si="2"/>
        <v>12</v>
      </c>
      <c r="D22" s="265">
        <f t="shared" si="5"/>
        <v>1</v>
      </c>
      <c r="E22" s="269">
        <f>'公立計【男女】'!E21</f>
        <v>1</v>
      </c>
      <c r="F22" s="266">
        <f>'公立計【男女】'!F21</f>
        <v>0</v>
      </c>
      <c r="G22" s="266">
        <f>'公立計【男女】'!G21</f>
        <v>0</v>
      </c>
      <c r="H22" s="266">
        <f>'公立計【男女】'!H21</f>
        <v>0</v>
      </c>
      <c r="I22" s="266">
        <f>'公立計【男女】'!I21</f>
        <v>0</v>
      </c>
      <c r="J22" s="267">
        <f>'公立計【男女】'!J21</f>
        <v>0</v>
      </c>
      <c r="K22" s="268">
        <f>'公立計【男女】'!K21</f>
        <v>0</v>
      </c>
      <c r="L22" s="268">
        <f>M22+N22</f>
        <v>3</v>
      </c>
      <c r="M22" s="269">
        <f>'公立計【男女】'!M21</f>
        <v>3</v>
      </c>
      <c r="N22" s="267">
        <f>'公立計【男女】'!N21</f>
        <v>0</v>
      </c>
      <c r="O22" s="268">
        <f>'公立計【男女】'!O21</f>
        <v>0</v>
      </c>
      <c r="P22" s="240">
        <f>'公立計【男女】'!P21</f>
        <v>4</v>
      </c>
      <c r="Q22" s="270">
        <f>'公立計【男女】'!Q21</f>
        <v>0</v>
      </c>
      <c r="R22" s="268">
        <f>'公立計【男女】'!R21</f>
        <v>4</v>
      </c>
      <c r="S22" s="268">
        <f>'公立計【男女】'!S21</f>
        <v>0</v>
      </c>
      <c r="T22" s="271">
        <f>'公立計【男女】'!T21</f>
        <v>0</v>
      </c>
      <c r="U22" s="272">
        <f>'公立計【男女】'!U21</f>
        <v>0</v>
      </c>
      <c r="V22" s="264">
        <f>'公立計【男女】'!V21</f>
        <v>0</v>
      </c>
    </row>
    <row r="23" spans="2:22" ht="14.25" thickBot="1">
      <c r="B23" s="285" t="s">
        <v>15</v>
      </c>
      <c r="C23" s="286">
        <f t="shared" si="2"/>
        <v>5</v>
      </c>
      <c r="D23" s="287">
        <f t="shared" si="5"/>
        <v>1</v>
      </c>
      <c r="E23" s="288">
        <f>'公立計【男女】'!E22</f>
        <v>0</v>
      </c>
      <c r="F23" s="289">
        <f>'公立計【男女】'!F22</f>
        <v>1</v>
      </c>
      <c r="G23" s="289">
        <f>'公立計【男女】'!G22</f>
        <v>0</v>
      </c>
      <c r="H23" s="289">
        <f>'公立計【男女】'!H22</f>
        <v>0</v>
      </c>
      <c r="I23" s="289">
        <f>'公立計【男女】'!I22</f>
        <v>0</v>
      </c>
      <c r="J23" s="290">
        <f>'公立計【男女】'!J22</f>
        <v>0</v>
      </c>
      <c r="K23" s="291">
        <f>'公立計【男女】'!K22</f>
        <v>1</v>
      </c>
      <c r="L23" s="291">
        <f>M23+N23</f>
        <v>0</v>
      </c>
      <c r="M23" s="288">
        <f>'公立計【男女】'!M22</f>
        <v>0</v>
      </c>
      <c r="N23" s="290">
        <f>'公立計【男女】'!N22</f>
        <v>0</v>
      </c>
      <c r="O23" s="291">
        <f>'公立計【男女】'!O22</f>
        <v>2</v>
      </c>
      <c r="P23" s="292">
        <f>'公立計【男女】'!P22</f>
        <v>0</v>
      </c>
      <c r="Q23" s="293">
        <f>'公立計【男女】'!Q22</f>
        <v>0</v>
      </c>
      <c r="R23" s="291">
        <f>'公立計【男女】'!R22</f>
        <v>1</v>
      </c>
      <c r="S23" s="291">
        <f>'公立計【男女】'!S22</f>
        <v>0</v>
      </c>
      <c r="T23" s="294">
        <f>'公立計【男女】'!T22</f>
        <v>0</v>
      </c>
      <c r="U23" s="295">
        <f>'公立計【男女】'!U22</f>
        <v>0</v>
      </c>
      <c r="V23" s="286">
        <f>'公立計【男女】'!V22</f>
        <v>0</v>
      </c>
    </row>
    <row r="24" ht="13.5">
      <c r="B24" s="296"/>
    </row>
    <row r="25" spans="2:22" ht="14.25" thickBot="1">
      <c r="B25" s="297" t="s">
        <v>20</v>
      </c>
      <c r="U25" s="243"/>
      <c r="V25" s="243"/>
    </row>
    <row r="26" spans="2:22" ht="13.5">
      <c r="B26" s="251" t="s">
        <v>9</v>
      </c>
      <c r="C26" s="298">
        <f>D26+K26+L26+O26+P26+Q26+R26+S26+T26</f>
        <v>100</v>
      </c>
      <c r="D26" s="299">
        <f aca="true" t="shared" si="8" ref="D26:T26">D6/$C6*100</f>
        <v>67.05778171352668</v>
      </c>
      <c r="E26" s="300">
        <f t="shared" si="8"/>
        <v>61.266327208324114</v>
      </c>
      <c r="F26" s="301">
        <f t="shared" si="8"/>
        <v>5.4195262342262565</v>
      </c>
      <c r="G26" s="300">
        <f t="shared" si="8"/>
        <v>0.044277175116227585</v>
      </c>
      <c r="H26" s="301">
        <f t="shared" si="8"/>
        <v>0</v>
      </c>
      <c r="I26" s="300">
        <f t="shared" si="8"/>
        <v>0.3276510958600841</v>
      </c>
      <c r="J26" s="302">
        <f t="shared" si="8"/>
        <v>0</v>
      </c>
      <c r="K26" s="303">
        <f t="shared" si="8"/>
        <v>13.761346026123533</v>
      </c>
      <c r="L26" s="303">
        <f t="shared" si="8"/>
        <v>5.202568076156741</v>
      </c>
      <c r="M26" s="304">
        <f t="shared" si="8"/>
        <v>1.5851228691609476</v>
      </c>
      <c r="N26" s="302">
        <f t="shared" si="8"/>
        <v>3.617445206995794</v>
      </c>
      <c r="O26" s="303">
        <f t="shared" si="8"/>
        <v>0.3232233783484614</v>
      </c>
      <c r="P26" s="304">
        <f t="shared" si="8"/>
        <v>8.054018153641799</v>
      </c>
      <c r="Q26" s="305">
        <f aca="true" t="shared" si="9" ref="Q26:Q43">Q6/$C6*100</f>
        <v>0.026566305069736548</v>
      </c>
      <c r="R26" s="303">
        <f t="shared" si="8"/>
        <v>0.695151649324773</v>
      </c>
      <c r="S26" s="303">
        <f t="shared" si="8"/>
        <v>4.8660615452734115</v>
      </c>
      <c r="T26" s="306">
        <f t="shared" si="8"/>
        <v>0.013283152534868274</v>
      </c>
      <c r="U26" s="307">
        <f aca="true" t="shared" si="10" ref="U26:V43">U6/$C6*100</f>
        <v>0.017710870046491033</v>
      </c>
      <c r="V26" s="308">
        <f t="shared" si="10"/>
        <v>0</v>
      </c>
    </row>
    <row r="27" spans="2:22" ht="13.5">
      <c r="B27" s="263" t="s">
        <v>10</v>
      </c>
      <c r="C27" s="309">
        <f aca="true" t="shared" si="11" ref="C27:C37">D27+K27+L27+O27+P27+Q27+R27+S27+T27</f>
        <v>100</v>
      </c>
      <c r="D27" s="310">
        <f aca="true" t="shared" si="12" ref="D27:T27">D7/$C7*100</f>
        <v>70.16858442601017</v>
      </c>
      <c r="E27" s="311">
        <f t="shared" si="12"/>
        <v>64.69895638212469</v>
      </c>
      <c r="F27" s="312">
        <f t="shared" si="12"/>
        <v>5.416109178485416</v>
      </c>
      <c r="G27" s="311">
        <f t="shared" si="12"/>
        <v>0.05351886540005352</v>
      </c>
      <c r="H27" s="312">
        <f t="shared" si="12"/>
        <v>0</v>
      </c>
      <c r="I27" s="311">
        <f t="shared" si="12"/>
        <v>0</v>
      </c>
      <c r="J27" s="313">
        <f t="shared" si="12"/>
        <v>0</v>
      </c>
      <c r="K27" s="314">
        <f t="shared" si="12"/>
        <v>13.636606903933638</v>
      </c>
      <c r="L27" s="314">
        <f t="shared" si="12"/>
        <v>4.934439389884934</v>
      </c>
      <c r="M27" s="315">
        <f t="shared" si="12"/>
        <v>1.4128980465614127</v>
      </c>
      <c r="N27" s="313">
        <f t="shared" si="12"/>
        <v>3.521541343323521</v>
      </c>
      <c r="O27" s="314">
        <f t="shared" si="12"/>
        <v>0.2301311212202301</v>
      </c>
      <c r="P27" s="315">
        <f t="shared" si="12"/>
        <v>5.094995986085095</v>
      </c>
      <c r="Q27" s="316">
        <f t="shared" si="9"/>
        <v>0.02675943270002676</v>
      </c>
      <c r="R27" s="314">
        <f t="shared" si="12"/>
        <v>0.743912229060744</v>
      </c>
      <c r="S27" s="314">
        <f t="shared" si="12"/>
        <v>5.148514851485149</v>
      </c>
      <c r="T27" s="317">
        <f t="shared" si="12"/>
        <v>0.016055659620016056</v>
      </c>
      <c r="U27" s="318">
        <f t="shared" si="10"/>
        <v>0.016055659620016056</v>
      </c>
      <c r="V27" s="319">
        <f t="shared" si="10"/>
        <v>0</v>
      </c>
    </row>
    <row r="28" spans="2:22" ht="13.5">
      <c r="B28" s="263" t="s">
        <v>11</v>
      </c>
      <c r="C28" s="309">
        <f t="shared" si="11"/>
        <v>100</v>
      </c>
      <c r="D28" s="310">
        <f aca="true" t="shared" si="13" ref="D28:T28">D8/$C8*100</f>
        <v>30.618892508143325</v>
      </c>
      <c r="E28" s="311">
        <f t="shared" si="13"/>
        <v>25.0814332247557</v>
      </c>
      <c r="F28" s="312">
        <f t="shared" si="13"/>
        <v>5.537459283387622</v>
      </c>
      <c r="G28" s="311">
        <f t="shared" si="13"/>
        <v>0</v>
      </c>
      <c r="H28" s="312">
        <f t="shared" si="13"/>
        <v>0</v>
      </c>
      <c r="I28" s="311">
        <f t="shared" si="13"/>
        <v>0</v>
      </c>
      <c r="J28" s="313">
        <f t="shared" si="13"/>
        <v>0</v>
      </c>
      <c r="K28" s="314">
        <f t="shared" si="13"/>
        <v>19.54397394136808</v>
      </c>
      <c r="L28" s="314">
        <f t="shared" si="13"/>
        <v>4.234527687296417</v>
      </c>
      <c r="M28" s="315">
        <f t="shared" si="13"/>
        <v>4.234527687296417</v>
      </c>
      <c r="N28" s="313">
        <f t="shared" si="13"/>
        <v>0</v>
      </c>
      <c r="O28" s="314">
        <f t="shared" si="13"/>
        <v>4.234527687296417</v>
      </c>
      <c r="P28" s="315">
        <f t="shared" si="13"/>
        <v>39.413680781758956</v>
      </c>
      <c r="Q28" s="316">
        <f t="shared" si="9"/>
        <v>0</v>
      </c>
      <c r="R28" s="314">
        <f t="shared" si="13"/>
        <v>0.32573289902280134</v>
      </c>
      <c r="S28" s="314">
        <f t="shared" si="13"/>
        <v>1.6286644951140066</v>
      </c>
      <c r="T28" s="317">
        <f t="shared" si="13"/>
        <v>0</v>
      </c>
      <c r="U28" s="318">
        <f t="shared" si="10"/>
        <v>0</v>
      </c>
      <c r="V28" s="319">
        <f t="shared" si="10"/>
        <v>0</v>
      </c>
    </row>
    <row r="29" spans="2:22" ht="13.5">
      <c r="B29" s="263" t="s">
        <v>12</v>
      </c>
      <c r="C29" s="309">
        <f t="shared" si="11"/>
        <v>99.99999999999999</v>
      </c>
      <c r="D29" s="310">
        <f aca="true" t="shared" si="14" ref="D29:T29">D9/$C9*100</f>
        <v>24.84472049689441</v>
      </c>
      <c r="E29" s="311">
        <f t="shared" si="14"/>
        <v>22.67080745341615</v>
      </c>
      <c r="F29" s="312">
        <f t="shared" si="14"/>
        <v>2.1739130434782608</v>
      </c>
      <c r="G29" s="311">
        <f t="shared" si="14"/>
        <v>0</v>
      </c>
      <c r="H29" s="312">
        <f t="shared" si="14"/>
        <v>0</v>
      </c>
      <c r="I29" s="311">
        <f t="shared" si="14"/>
        <v>0</v>
      </c>
      <c r="J29" s="313">
        <f t="shared" si="14"/>
        <v>0</v>
      </c>
      <c r="K29" s="314">
        <f t="shared" si="14"/>
        <v>12.732919254658384</v>
      </c>
      <c r="L29" s="314">
        <f t="shared" si="14"/>
        <v>0.7763975155279503</v>
      </c>
      <c r="M29" s="315">
        <f t="shared" si="14"/>
        <v>0</v>
      </c>
      <c r="N29" s="313">
        <f t="shared" si="14"/>
        <v>0.7763975155279503</v>
      </c>
      <c r="O29" s="314">
        <f t="shared" si="14"/>
        <v>0.4658385093167702</v>
      </c>
      <c r="P29" s="315">
        <f t="shared" si="14"/>
        <v>59.62732919254658</v>
      </c>
      <c r="Q29" s="316">
        <f t="shared" si="9"/>
        <v>0</v>
      </c>
      <c r="R29" s="314">
        <f t="shared" si="14"/>
        <v>0.6211180124223602</v>
      </c>
      <c r="S29" s="314">
        <f t="shared" si="14"/>
        <v>0.9316770186335404</v>
      </c>
      <c r="T29" s="317">
        <f t="shared" si="14"/>
        <v>0</v>
      </c>
      <c r="U29" s="318">
        <f t="shared" si="10"/>
        <v>0</v>
      </c>
      <c r="V29" s="319">
        <f t="shared" si="10"/>
        <v>0</v>
      </c>
    </row>
    <row r="30" spans="2:22" ht="13.5">
      <c r="B30" s="263" t="s">
        <v>13</v>
      </c>
      <c r="C30" s="309">
        <f t="shared" si="11"/>
        <v>100</v>
      </c>
      <c r="D30" s="310">
        <f aca="true" t="shared" si="15" ref="D30:T30">D10/$C10*100</f>
        <v>41.501103752759384</v>
      </c>
      <c r="E30" s="311">
        <f t="shared" si="15"/>
        <v>31.346578366445915</v>
      </c>
      <c r="F30" s="312">
        <f t="shared" si="15"/>
        <v>10.154525386313466</v>
      </c>
      <c r="G30" s="311">
        <f t="shared" si="15"/>
        <v>0</v>
      </c>
      <c r="H30" s="312">
        <f t="shared" si="15"/>
        <v>0</v>
      </c>
      <c r="I30" s="311">
        <f t="shared" si="15"/>
        <v>0</v>
      </c>
      <c r="J30" s="313">
        <f t="shared" si="15"/>
        <v>0</v>
      </c>
      <c r="K30" s="314">
        <f t="shared" si="15"/>
        <v>25.165562913907287</v>
      </c>
      <c r="L30" s="314">
        <f t="shared" si="15"/>
        <v>1.9867549668874174</v>
      </c>
      <c r="M30" s="315">
        <f t="shared" si="15"/>
        <v>0.22075055187637968</v>
      </c>
      <c r="N30" s="313">
        <f t="shared" si="15"/>
        <v>1.7660044150110374</v>
      </c>
      <c r="O30" s="314">
        <f t="shared" si="15"/>
        <v>0.22075055187637968</v>
      </c>
      <c r="P30" s="315">
        <f t="shared" si="15"/>
        <v>27.1523178807947</v>
      </c>
      <c r="Q30" s="316">
        <f t="shared" si="9"/>
        <v>0</v>
      </c>
      <c r="R30" s="314">
        <f t="shared" si="15"/>
        <v>0.22075055187637968</v>
      </c>
      <c r="S30" s="314">
        <f t="shared" si="15"/>
        <v>3.7527593818984544</v>
      </c>
      <c r="T30" s="317">
        <f t="shared" si="15"/>
        <v>0</v>
      </c>
      <c r="U30" s="318">
        <f t="shared" si="10"/>
        <v>0</v>
      </c>
      <c r="V30" s="319">
        <f t="shared" si="10"/>
        <v>0</v>
      </c>
    </row>
    <row r="31" spans="2:22" ht="13.5">
      <c r="B31" s="263" t="s">
        <v>14</v>
      </c>
      <c r="C31" s="309">
        <f t="shared" si="11"/>
        <v>100</v>
      </c>
      <c r="D31" s="310">
        <f aca="true" t="shared" si="16" ref="D31:T31">D11/$C11*100</f>
        <v>29.78723404255319</v>
      </c>
      <c r="E31" s="311">
        <f t="shared" si="16"/>
        <v>26.595744680851062</v>
      </c>
      <c r="F31" s="312">
        <f t="shared" si="16"/>
        <v>3.1914893617021276</v>
      </c>
      <c r="G31" s="311">
        <f t="shared" si="16"/>
        <v>0</v>
      </c>
      <c r="H31" s="312">
        <f t="shared" si="16"/>
        <v>0</v>
      </c>
      <c r="I31" s="311">
        <f t="shared" si="16"/>
        <v>0</v>
      </c>
      <c r="J31" s="313">
        <f t="shared" si="16"/>
        <v>0</v>
      </c>
      <c r="K31" s="314">
        <f t="shared" si="16"/>
        <v>18.085106382978726</v>
      </c>
      <c r="L31" s="314">
        <f t="shared" si="16"/>
        <v>0</v>
      </c>
      <c r="M31" s="315">
        <f t="shared" si="16"/>
        <v>0</v>
      </c>
      <c r="N31" s="313">
        <f t="shared" si="16"/>
        <v>0</v>
      </c>
      <c r="O31" s="314">
        <f t="shared" si="16"/>
        <v>6.382978723404255</v>
      </c>
      <c r="P31" s="315">
        <f t="shared" si="16"/>
        <v>44.680851063829785</v>
      </c>
      <c r="Q31" s="316">
        <f t="shared" si="9"/>
        <v>0</v>
      </c>
      <c r="R31" s="314">
        <f t="shared" si="16"/>
        <v>0</v>
      </c>
      <c r="S31" s="314">
        <f t="shared" si="16"/>
        <v>1.0638297872340425</v>
      </c>
      <c r="T31" s="317">
        <f t="shared" si="16"/>
        <v>0</v>
      </c>
      <c r="U31" s="318">
        <f t="shared" si="10"/>
        <v>0</v>
      </c>
      <c r="V31" s="319">
        <f t="shared" si="10"/>
        <v>0</v>
      </c>
    </row>
    <row r="32" spans="2:22" ht="13.5">
      <c r="B32" s="263" t="s">
        <v>15</v>
      </c>
      <c r="C32" s="309">
        <f t="shared" si="11"/>
        <v>100</v>
      </c>
      <c r="D32" s="310">
        <f aca="true" t="shared" si="17" ref="D32:T32">D12/$C12*100</f>
        <v>0</v>
      </c>
      <c r="E32" s="311">
        <f t="shared" si="17"/>
        <v>0</v>
      </c>
      <c r="F32" s="312">
        <f t="shared" si="17"/>
        <v>0</v>
      </c>
      <c r="G32" s="311">
        <f t="shared" si="17"/>
        <v>0</v>
      </c>
      <c r="H32" s="312">
        <f t="shared" si="17"/>
        <v>0</v>
      </c>
      <c r="I32" s="311">
        <f t="shared" si="17"/>
        <v>0</v>
      </c>
      <c r="J32" s="313">
        <f t="shared" si="17"/>
        <v>0</v>
      </c>
      <c r="K32" s="314">
        <f t="shared" si="17"/>
        <v>0</v>
      </c>
      <c r="L32" s="314">
        <f t="shared" si="17"/>
        <v>28.57142857142857</v>
      </c>
      <c r="M32" s="315">
        <f t="shared" si="17"/>
        <v>28.57142857142857</v>
      </c>
      <c r="N32" s="313">
        <f t="shared" si="17"/>
        <v>0</v>
      </c>
      <c r="O32" s="314">
        <f t="shared" si="17"/>
        <v>0</v>
      </c>
      <c r="P32" s="315">
        <f t="shared" si="17"/>
        <v>71.42857142857143</v>
      </c>
      <c r="Q32" s="316">
        <f t="shared" si="9"/>
        <v>0</v>
      </c>
      <c r="R32" s="314">
        <f t="shared" si="17"/>
        <v>0</v>
      </c>
      <c r="S32" s="314">
        <f t="shared" si="17"/>
        <v>0</v>
      </c>
      <c r="T32" s="317">
        <f t="shared" si="17"/>
        <v>0</v>
      </c>
      <c r="U32" s="318">
        <f t="shared" si="10"/>
        <v>0</v>
      </c>
      <c r="V32" s="319">
        <f t="shared" si="10"/>
        <v>0</v>
      </c>
    </row>
    <row r="33" spans="2:22" ht="13.5">
      <c r="B33" s="263" t="s">
        <v>32</v>
      </c>
      <c r="C33" s="309">
        <f t="shared" si="11"/>
        <v>100</v>
      </c>
      <c r="D33" s="310">
        <f aca="true" t="shared" si="18" ref="D33:T33">D13/$C13*100</f>
        <v>100</v>
      </c>
      <c r="E33" s="311">
        <f t="shared" si="18"/>
        <v>0</v>
      </c>
      <c r="F33" s="312">
        <f t="shared" si="18"/>
        <v>0</v>
      </c>
      <c r="G33" s="311">
        <f t="shared" si="18"/>
        <v>0</v>
      </c>
      <c r="H33" s="312">
        <f t="shared" si="18"/>
        <v>0</v>
      </c>
      <c r="I33" s="311">
        <f t="shared" si="18"/>
        <v>100</v>
      </c>
      <c r="J33" s="313">
        <f t="shared" si="18"/>
        <v>0</v>
      </c>
      <c r="K33" s="314">
        <f t="shared" si="18"/>
        <v>0</v>
      </c>
      <c r="L33" s="314">
        <f t="shared" si="18"/>
        <v>0</v>
      </c>
      <c r="M33" s="315">
        <f t="shared" si="18"/>
        <v>0</v>
      </c>
      <c r="N33" s="313">
        <f t="shared" si="18"/>
        <v>0</v>
      </c>
      <c r="O33" s="314">
        <f t="shared" si="18"/>
        <v>0</v>
      </c>
      <c r="P33" s="315">
        <f t="shared" si="18"/>
        <v>0</v>
      </c>
      <c r="Q33" s="316">
        <f t="shared" si="9"/>
        <v>0</v>
      </c>
      <c r="R33" s="314">
        <f t="shared" si="18"/>
        <v>0</v>
      </c>
      <c r="S33" s="314">
        <f t="shared" si="18"/>
        <v>0</v>
      </c>
      <c r="T33" s="317">
        <f t="shared" si="18"/>
        <v>0</v>
      </c>
      <c r="U33" s="318">
        <f t="shared" si="10"/>
        <v>0</v>
      </c>
      <c r="V33" s="319">
        <f t="shared" si="10"/>
        <v>0</v>
      </c>
    </row>
    <row r="34" spans="2:22" ht="13.5">
      <c r="B34" s="263" t="s">
        <v>16</v>
      </c>
      <c r="C34" s="309">
        <f t="shared" si="11"/>
        <v>100</v>
      </c>
      <c r="D34" s="310">
        <f aca="true" t="shared" si="19" ref="D34:T34">D14/$C14*100</f>
        <v>75.34246575342466</v>
      </c>
      <c r="E34" s="311">
        <f t="shared" si="19"/>
        <v>72.6027397260274</v>
      </c>
      <c r="F34" s="312">
        <f t="shared" si="19"/>
        <v>2.73972602739726</v>
      </c>
      <c r="G34" s="311">
        <f t="shared" si="19"/>
        <v>0</v>
      </c>
      <c r="H34" s="312">
        <f t="shared" si="19"/>
        <v>0</v>
      </c>
      <c r="I34" s="311">
        <f t="shared" si="19"/>
        <v>0</v>
      </c>
      <c r="J34" s="313">
        <f t="shared" si="19"/>
        <v>0</v>
      </c>
      <c r="K34" s="314">
        <f t="shared" si="19"/>
        <v>9.58904109589041</v>
      </c>
      <c r="L34" s="314">
        <f t="shared" si="19"/>
        <v>1.36986301369863</v>
      </c>
      <c r="M34" s="315">
        <f t="shared" si="19"/>
        <v>0</v>
      </c>
      <c r="N34" s="313">
        <f t="shared" si="19"/>
        <v>1.36986301369863</v>
      </c>
      <c r="O34" s="314">
        <f t="shared" si="19"/>
        <v>2.73972602739726</v>
      </c>
      <c r="P34" s="315">
        <f t="shared" si="19"/>
        <v>5.47945205479452</v>
      </c>
      <c r="Q34" s="316">
        <f t="shared" si="9"/>
        <v>0</v>
      </c>
      <c r="R34" s="314">
        <f t="shared" si="19"/>
        <v>0</v>
      </c>
      <c r="S34" s="314">
        <f t="shared" si="19"/>
        <v>5.47945205479452</v>
      </c>
      <c r="T34" s="317">
        <f t="shared" si="19"/>
        <v>0</v>
      </c>
      <c r="U34" s="318">
        <f t="shared" si="10"/>
        <v>0</v>
      </c>
      <c r="V34" s="319">
        <f t="shared" si="10"/>
        <v>0</v>
      </c>
    </row>
    <row r="35" spans="2:22" ht="13.5">
      <c r="B35" s="263" t="s">
        <v>33</v>
      </c>
      <c r="C35" s="309">
        <f t="shared" si="11"/>
        <v>100</v>
      </c>
      <c r="D35" s="310">
        <f aca="true" t="shared" si="20" ref="D35:T35">D15/$C15*100</f>
        <v>12.903225806451612</v>
      </c>
      <c r="E35" s="311">
        <f t="shared" si="20"/>
        <v>9.67741935483871</v>
      </c>
      <c r="F35" s="312">
        <f t="shared" si="20"/>
        <v>3.225806451612903</v>
      </c>
      <c r="G35" s="311">
        <f t="shared" si="20"/>
        <v>0</v>
      </c>
      <c r="H35" s="312">
        <f t="shared" si="20"/>
        <v>0</v>
      </c>
      <c r="I35" s="311">
        <f t="shared" si="20"/>
        <v>0</v>
      </c>
      <c r="J35" s="313">
        <f t="shared" si="20"/>
        <v>0</v>
      </c>
      <c r="K35" s="314">
        <f t="shared" si="20"/>
        <v>29.03225806451613</v>
      </c>
      <c r="L35" s="314">
        <f t="shared" si="20"/>
        <v>0</v>
      </c>
      <c r="M35" s="315">
        <f t="shared" si="20"/>
        <v>0</v>
      </c>
      <c r="N35" s="313">
        <f t="shared" si="20"/>
        <v>0</v>
      </c>
      <c r="O35" s="314">
        <f t="shared" si="20"/>
        <v>0</v>
      </c>
      <c r="P35" s="315">
        <f t="shared" si="20"/>
        <v>48.38709677419355</v>
      </c>
      <c r="Q35" s="316">
        <f t="shared" si="9"/>
        <v>3.225806451612903</v>
      </c>
      <c r="R35" s="314">
        <f t="shared" si="20"/>
        <v>6.451612903225806</v>
      </c>
      <c r="S35" s="314">
        <f t="shared" si="20"/>
        <v>0</v>
      </c>
      <c r="T35" s="317">
        <f t="shared" si="20"/>
        <v>0</v>
      </c>
      <c r="U35" s="318">
        <f t="shared" si="10"/>
        <v>0</v>
      </c>
      <c r="V35" s="319">
        <f t="shared" si="10"/>
        <v>0</v>
      </c>
    </row>
    <row r="36" spans="2:22" ht="13.5">
      <c r="B36" s="263" t="s">
        <v>17</v>
      </c>
      <c r="C36" s="309">
        <f t="shared" si="11"/>
        <v>99.99999999999999</v>
      </c>
      <c r="D36" s="310">
        <f aca="true" t="shared" si="21" ref="D36:T36">D16/$C16*100</f>
        <v>38.92307692307692</v>
      </c>
      <c r="E36" s="311">
        <f t="shared" si="21"/>
        <v>25.846153846153847</v>
      </c>
      <c r="F36" s="312">
        <f t="shared" si="21"/>
        <v>13.076923076923078</v>
      </c>
      <c r="G36" s="311">
        <f t="shared" si="21"/>
        <v>0</v>
      </c>
      <c r="H36" s="312">
        <f t="shared" si="21"/>
        <v>0</v>
      </c>
      <c r="I36" s="311">
        <f t="shared" si="21"/>
        <v>0</v>
      </c>
      <c r="J36" s="313">
        <f t="shared" si="21"/>
        <v>0</v>
      </c>
      <c r="K36" s="314">
        <f t="shared" si="21"/>
        <v>33.07692307692307</v>
      </c>
      <c r="L36" s="314">
        <f t="shared" si="21"/>
        <v>0</v>
      </c>
      <c r="M36" s="315">
        <f t="shared" si="21"/>
        <v>0</v>
      </c>
      <c r="N36" s="313">
        <f t="shared" si="21"/>
        <v>0</v>
      </c>
      <c r="O36" s="314">
        <f t="shared" si="21"/>
        <v>0.6153846153846154</v>
      </c>
      <c r="P36" s="315">
        <f t="shared" si="21"/>
        <v>22.923076923076923</v>
      </c>
      <c r="Q36" s="316">
        <f t="shared" si="9"/>
        <v>0</v>
      </c>
      <c r="R36" s="314">
        <f t="shared" si="21"/>
        <v>1.2307692307692308</v>
      </c>
      <c r="S36" s="314">
        <f t="shared" si="21"/>
        <v>3.230769230769231</v>
      </c>
      <c r="T36" s="317">
        <f t="shared" si="21"/>
        <v>0</v>
      </c>
      <c r="U36" s="318">
        <f t="shared" si="10"/>
        <v>0.15384615384615385</v>
      </c>
      <c r="V36" s="319">
        <f t="shared" si="10"/>
        <v>0</v>
      </c>
    </row>
    <row r="37" spans="2:22" ht="13.5">
      <c r="B37" s="263" t="s">
        <v>18</v>
      </c>
      <c r="C37" s="320">
        <f t="shared" si="11"/>
        <v>100</v>
      </c>
      <c r="D37" s="310">
        <f aca="true" t="shared" si="22" ref="D37:T37">D17/$C17*100</f>
        <v>75.17549457562221</v>
      </c>
      <c r="E37" s="311">
        <f t="shared" si="22"/>
        <v>72.36758136566688</v>
      </c>
      <c r="F37" s="312">
        <f t="shared" si="22"/>
        <v>2.8079132099553283</v>
      </c>
      <c r="G37" s="311">
        <f t="shared" si="22"/>
        <v>0</v>
      </c>
      <c r="H37" s="312">
        <f t="shared" si="22"/>
        <v>0</v>
      </c>
      <c r="I37" s="311">
        <f t="shared" si="22"/>
        <v>0</v>
      </c>
      <c r="J37" s="313">
        <f t="shared" si="22"/>
        <v>0</v>
      </c>
      <c r="K37" s="314">
        <f t="shared" si="22"/>
        <v>3.5737077217613273</v>
      </c>
      <c r="L37" s="314">
        <f t="shared" si="22"/>
        <v>14.231014677728144</v>
      </c>
      <c r="M37" s="315">
        <f t="shared" si="22"/>
        <v>4.977664326738992</v>
      </c>
      <c r="N37" s="313">
        <f t="shared" si="22"/>
        <v>9.25335035098915</v>
      </c>
      <c r="O37" s="314">
        <f t="shared" si="22"/>
        <v>0.06381620931716657</v>
      </c>
      <c r="P37" s="315">
        <f t="shared" si="22"/>
        <v>1.5315890236119976</v>
      </c>
      <c r="Q37" s="316">
        <f t="shared" si="9"/>
        <v>0</v>
      </c>
      <c r="R37" s="314">
        <f t="shared" si="22"/>
        <v>0.12763241863433314</v>
      </c>
      <c r="S37" s="314">
        <f t="shared" si="22"/>
        <v>5.296745373324825</v>
      </c>
      <c r="T37" s="317">
        <f t="shared" si="22"/>
        <v>0</v>
      </c>
      <c r="U37" s="318">
        <f t="shared" si="10"/>
        <v>0</v>
      </c>
      <c r="V37" s="319">
        <f t="shared" si="10"/>
        <v>0</v>
      </c>
    </row>
    <row r="38" spans="2:22" ht="13.5">
      <c r="B38" s="273" t="s">
        <v>19</v>
      </c>
      <c r="C38" s="309">
        <f aca="true" t="shared" si="23" ref="C38:C43">SUM(D38,K38,L38,O38,P38,Q38,R38,S38,T38)</f>
        <v>99.99999999999999</v>
      </c>
      <c r="D38" s="321">
        <f aca="true" t="shared" si="24" ref="D38:T38">D18/$C18*100</f>
        <v>7.017543859649122</v>
      </c>
      <c r="E38" s="322">
        <f t="shared" si="24"/>
        <v>3.9473684210526314</v>
      </c>
      <c r="F38" s="323">
        <f t="shared" si="24"/>
        <v>3.070175438596491</v>
      </c>
      <c r="G38" s="322">
        <f t="shared" si="24"/>
        <v>0</v>
      </c>
      <c r="H38" s="323">
        <f t="shared" si="24"/>
        <v>0</v>
      </c>
      <c r="I38" s="322">
        <f t="shared" si="24"/>
        <v>0</v>
      </c>
      <c r="J38" s="324">
        <f t="shared" si="24"/>
        <v>0</v>
      </c>
      <c r="K38" s="325">
        <f t="shared" si="24"/>
        <v>8.771929824561402</v>
      </c>
      <c r="L38" s="325">
        <f t="shared" si="24"/>
        <v>2.631578947368421</v>
      </c>
      <c r="M38" s="326">
        <f t="shared" si="24"/>
        <v>2.1929824561403506</v>
      </c>
      <c r="N38" s="324">
        <f t="shared" si="24"/>
        <v>0.43859649122807015</v>
      </c>
      <c r="O38" s="325">
        <f t="shared" si="24"/>
        <v>7.017543859649122</v>
      </c>
      <c r="P38" s="326">
        <f t="shared" si="24"/>
        <v>43.859649122807014</v>
      </c>
      <c r="Q38" s="327">
        <f t="shared" si="9"/>
        <v>3.508771929824561</v>
      </c>
      <c r="R38" s="325">
        <f t="shared" si="24"/>
        <v>21.49122807017544</v>
      </c>
      <c r="S38" s="325">
        <f t="shared" si="24"/>
        <v>5.263157894736842</v>
      </c>
      <c r="T38" s="328">
        <f t="shared" si="24"/>
        <v>0.43859649122807015</v>
      </c>
      <c r="U38" s="329">
        <f t="shared" si="10"/>
        <v>0</v>
      </c>
      <c r="V38" s="330">
        <f t="shared" si="10"/>
        <v>0</v>
      </c>
    </row>
    <row r="39" spans="2:22" ht="13.5">
      <c r="B39" s="263" t="s">
        <v>10</v>
      </c>
      <c r="C39" s="309">
        <f t="shared" si="23"/>
        <v>100.00000000000001</v>
      </c>
      <c r="D39" s="310">
        <f aca="true" t="shared" si="25" ref="D39:T39">D19/$C19*100</f>
        <v>7.954545454545454</v>
      </c>
      <c r="E39" s="311">
        <f t="shared" si="25"/>
        <v>4.545454545454546</v>
      </c>
      <c r="F39" s="312">
        <f t="shared" si="25"/>
        <v>3.4090909090909087</v>
      </c>
      <c r="G39" s="311">
        <f t="shared" si="25"/>
        <v>0</v>
      </c>
      <c r="H39" s="312">
        <f t="shared" si="25"/>
        <v>0</v>
      </c>
      <c r="I39" s="311">
        <f t="shared" si="25"/>
        <v>0</v>
      </c>
      <c r="J39" s="313">
        <f t="shared" si="25"/>
        <v>0</v>
      </c>
      <c r="K39" s="314">
        <f t="shared" si="25"/>
        <v>9.090909090909092</v>
      </c>
      <c r="L39" s="314">
        <f t="shared" si="25"/>
        <v>1.1363636363636365</v>
      </c>
      <c r="M39" s="315">
        <f t="shared" si="25"/>
        <v>1.1363636363636365</v>
      </c>
      <c r="N39" s="313">
        <f t="shared" si="25"/>
        <v>0</v>
      </c>
      <c r="O39" s="314">
        <f t="shared" si="25"/>
        <v>6.8181818181818175</v>
      </c>
      <c r="P39" s="315">
        <f t="shared" si="25"/>
        <v>40.340909090909086</v>
      </c>
      <c r="Q39" s="316">
        <f t="shared" si="9"/>
        <v>3.977272727272727</v>
      </c>
      <c r="R39" s="314">
        <f t="shared" si="25"/>
        <v>24.431818181818183</v>
      </c>
      <c r="S39" s="314">
        <f t="shared" si="25"/>
        <v>5.681818181818182</v>
      </c>
      <c r="T39" s="317">
        <f t="shared" si="25"/>
        <v>0.5681818181818182</v>
      </c>
      <c r="U39" s="318">
        <f t="shared" si="10"/>
        <v>0</v>
      </c>
      <c r="V39" s="319">
        <f t="shared" si="10"/>
        <v>0</v>
      </c>
    </row>
    <row r="40" spans="2:22" ht="13.5">
      <c r="B40" s="263" t="s">
        <v>11</v>
      </c>
      <c r="C40" s="309">
        <f t="shared" si="23"/>
        <v>100</v>
      </c>
      <c r="D40" s="310">
        <f aca="true" t="shared" si="26" ref="D40:T40">D20/$C20*100</f>
        <v>0</v>
      </c>
      <c r="E40" s="311">
        <f t="shared" si="26"/>
        <v>0</v>
      </c>
      <c r="F40" s="312">
        <f t="shared" si="26"/>
        <v>0</v>
      </c>
      <c r="G40" s="311">
        <f t="shared" si="26"/>
        <v>0</v>
      </c>
      <c r="H40" s="312">
        <f t="shared" si="26"/>
        <v>0</v>
      </c>
      <c r="I40" s="311">
        <f t="shared" si="26"/>
        <v>0</v>
      </c>
      <c r="J40" s="313">
        <f t="shared" si="26"/>
        <v>0</v>
      </c>
      <c r="K40" s="314">
        <f t="shared" si="26"/>
        <v>6.666666666666667</v>
      </c>
      <c r="L40" s="314">
        <f t="shared" si="26"/>
        <v>0</v>
      </c>
      <c r="M40" s="315">
        <f t="shared" si="26"/>
        <v>0</v>
      </c>
      <c r="N40" s="313">
        <f t="shared" si="26"/>
        <v>0</v>
      </c>
      <c r="O40" s="314">
        <f t="shared" si="26"/>
        <v>13.333333333333334</v>
      </c>
      <c r="P40" s="315">
        <f t="shared" si="26"/>
        <v>66.66666666666666</v>
      </c>
      <c r="Q40" s="316">
        <f t="shared" si="9"/>
        <v>0</v>
      </c>
      <c r="R40" s="314">
        <f t="shared" si="26"/>
        <v>6.666666666666667</v>
      </c>
      <c r="S40" s="314">
        <f t="shared" si="26"/>
        <v>6.666666666666667</v>
      </c>
      <c r="T40" s="317">
        <f t="shared" si="26"/>
        <v>0</v>
      </c>
      <c r="U40" s="318">
        <f t="shared" si="10"/>
        <v>0</v>
      </c>
      <c r="V40" s="319">
        <f t="shared" si="10"/>
        <v>0</v>
      </c>
    </row>
    <row r="41" spans="2:22" ht="13.5">
      <c r="B41" s="263" t="s">
        <v>12</v>
      </c>
      <c r="C41" s="309">
        <f t="shared" si="23"/>
        <v>100</v>
      </c>
      <c r="D41" s="310">
        <f aca="true" t="shared" si="27" ref="D41:T41">D21/$C21*100</f>
        <v>0</v>
      </c>
      <c r="E41" s="311">
        <f t="shared" si="27"/>
        <v>0</v>
      </c>
      <c r="F41" s="312">
        <f t="shared" si="27"/>
        <v>0</v>
      </c>
      <c r="G41" s="311">
        <f t="shared" si="27"/>
        <v>0</v>
      </c>
      <c r="H41" s="312">
        <f t="shared" si="27"/>
        <v>0</v>
      </c>
      <c r="I41" s="311">
        <f t="shared" si="27"/>
        <v>0</v>
      </c>
      <c r="J41" s="313">
        <f t="shared" si="27"/>
        <v>0</v>
      </c>
      <c r="K41" s="314">
        <f t="shared" si="27"/>
        <v>10</v>
      </c>
      <c r="L41" s="314">
        <f t="shared" si="27"/>
        <v>5</v>
      </c>
      <c r="M41" s="315">
        <f t="shared" si="27"/>
        <v>0</v>
      </c>
      <c r="N41" s="313">
        <f t="shared" si="27"/>
        <v>5</v>
      </c>
      <c r="O41" s="314">
        <f t="shared" si="27"/>
        <v>0</v>
      </c>
      <c r="P41" s="315">
        <f t="shared" si="27"/>
        <v>75</v>
      </c>
      <c r="Q41" s="316">
        <f t="shared" si="9"/>
        <v>5</v>
      </c>
      <c r="R41" s="314">
        <f t="shared" si="27"/>
        <v>0</v>
      </c>
      <c r="S41" s="314">
        <f t="shared" si="27"/>
        <v>5</v>
      </c>
      <c r="T41" s="317">
        <f t="shared" si="27"/>
        <v>0</v>
      </c>
      <c r="U41" s="318">
        <f t="shared" si="10"/>
        <v>0</v>
      </c>
      <c r="V41" s="319">
        <f t="shared" si="10"/>
        <v>0</v>
      </c>
    </row>
    <row r="42" spans="2:22" ht="13.5">
      <c r="B42" s="263" t="s">
        <v>13</v>
      </c>
      <c r="C42" s="309">
        <f t="shared" si="23"/>
        <v>99.99999999999999</v>
      </c>
      <c r="D42" s="310">
        <f aca="true" t="shared" si="28" ref="D42:T42">D22/$C22*100</f>
        <v>8.333333333333332</v>
      </c>
      <c r="E42" s="311">
        <f t="shared" si="28"/>
        <v>8.333333333333332</v>
      </c>
      <c r="F42" s="312">
        <f t="shared" si="28"/>
        <v>0</v>
      </c>
      <c r="G42" s="311">
        <f t="shared" si="28"/>
        <v>0</v>
      </c>
      <c r="H42" s="312">
        <f t="shared" si="28"/>
        <v>0</v>
      </c>
      <c r="I42" s="311">
        <f t="shared" si="28"/>
        <v>0</v>
      </c>
      <c r="J42" s="313">
        <f t="shared" si="28"/>
        <v>0</v>
      </c>
      <c r="K42" s="314">
        <f t="shared" si="28"/>
        <v>0</v>
      </c>
      <c r="L42" s="314">
        <f t="shared" si="28"/>
        <v>25</v>
      </c>
      <c r="M42" s="315">
        <f t="shared" si="28"/>
        <v>25</v>
      </c>
      <c r="N42" s="313">
        <f t="shared" si="28"/>
        <v>0</v>
      </c>
      <c r="O42" s="314">
        <f t="shared" si="28"/>
        <v>0</v>
      </c>
      <c r="P42" s="315">
        <f t="shared" si="28"/>
        <v>33.33333333333333</v>
      </c>
      <c r="Q42" s="316">
        <f t="shared" si="9"/>
        <v>0</v>
      </c>
      <c r="R42" s="314">
        <f t="shared" si="28"/>
        <v>33.33333333333333</v>
      </c>
      <c r="S42" s="314">
        <f t="shared" si="28"/>
        <v>0</v>
      </c>
      <c r="T42" s="317">
        <f t="shared" si="28"/>
        <v>0</v>
      </c>
      <c r="U42" s="318">
        <f t="shared" si="10"/>
        <v>0</v>
      </c>
      <c r="V42" s="319">
        <f t="shared" si="10"/>
        <v>0</v>
      </c>
    </row>
    <row r="43" spans="2:22" ht="14.25" thickBot="1">
      <c r="B43" s="285" t="s">
        <v>15</v>
      </c>
      <c r="C43" s="331">
        <f t="shared" si="23"/>
        <v>100</v>
      </c>
      <c r="D43" s="332">
        <f aca="true" t="shared" si="29" ref="D43:T43">D23/$C23*100</f>
        <v>20</v>
      </c>
      <c r="E43" s="333">
        <f t="shared" si="29"/>
        <v>0</v>
      </c>
      <c r="F43" s="334">
        <f t="shared" si="29"/>
        <v>20</v>
      </c>
      <c r="G43" s="333">
        <f t="shared" si="29"/>
        <v>0</v>
      </c>
      <c r="H43" s="334">
        <f t="shared" si="29"/>
        <v>0</v>
      </c>
      <c r="I43" s="333">
        <f t="shared" si="29"/>
        <v>0</v>
      </c>
      <c r="J43" s="335">
        <f t="shared" si="29"/>
        <v>0</v>
      </c>
      <c r="K43" s="336">
        <f t="shared" si="29"/>
        <v>20</v>
      </c>
      <c r="L43" s="336">
        <f t="shared" si="29"/>
        <v>0</v>
      </c>
      <c r="M43" s="337">
        <f t="shared" si="29"/>
        <v>0</v>
      </c>
      <c r="N43" s="335">
        <f t="shared" si="29"/>
        <v>0</v>
      </c>
      <c r="O43" s="336">
        <f t="shared" si="29"/>
        <v>40</v>
      </c>
      <c r="P43" s="337">
        <f t="shared" si="29"/>
        <v>0</v>
      </c>
      <c r="Q43" s="338">
        <f t="shared" si="9"/>
        <v>0</v>
      </c>
      <c r="R43" s="336">
        <f t="shared" si="29"/>
        <v>20</v>
      </c>
      <c r="S43" s="336">
        <f t="shared" si="29"/>
        <v>0</v>
      </c>
      <c r="T43" s="339">
        <f t="shared" si="29"/>
        <v>0</v>
      </c>
      <c r="U43" s="340">
        <f t="shared" si="10"/>
        <v>0</v>
      </c>
      <c r="V43" s="341">
        <f t="shared" si="10"/>
        <v>0</v>
      </c>
    </row>
    <row r="45" spans="2:3" ht="13.5">
      <c r="B45" s="342" t="s">
        <v>54</v>
      </c>
      <c r="C45" s="242" t="s">
        <v>53</v>
      </c>
    </row>
    <row r="46" spans="2:3" ht="13.5">
      <c r="B46" s="342" t="s">
        <v>55</v>
      </c>
      <c r="C46" s="242" t="s">
        <v>56</v>
      </c>
    </row>
  </sheetData>
  <sheetProtection/>
  <mergeCells count="24">
    <mergeCell ref="P3:Q3"/>
    <mergeCell ref="P4:P5"/>
    <mergeCell ref="Q4:Q5"/>
    <mergeCell ref="U3:V3"/>
    <mergeCell ref="U4:V4"/>
    <mergeCell ref="S4:S5"/>
    <mergeCell ref="T4:T5"/>
    <mergeCell ref="O4:O5"/>
    <mergeCell ref="R4:R5"/>
    <mergeCell ref="F4:F5"/>
    <mergeCell ref="G4:G5"/>
    <mergeCell ref="J4:J5"/>
    <mergeCell ref="H4:H5"/>
    <mergeCell ref="I4:I5"/>
    <mergeCell ref="K4:K5"/>
    <mergeCell ref="L4:L5"/>
    <mergeCell ref="B3:B5"/>
    <mergeCell ref="C3:C4"/>
    <mergeCell ref="D3:J3"/>
    <mergeCell ref="M3:N3"/>
    <mergeCell ref="M4:M5"/>
    <mergeCell ref="N4:N5"/>
    <mergeCell ref="D4:D5"/>
    <mergeCell ref="E4:E5"/>
  </mergeCells>
  <printOptions horizontalCentered="1"/>
  <pageMargins left="0" right="0" top="0.5905511811023623" bottom="0.3937007874015748" header="0.3937007874015748" footer="0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46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125" defaultRowHeight="13.5"/>
  <cols>
    <col min="1" max="1" width="3.75390625" style="344" customWidth="1"/>
    <col min="2" max="2" width="11.125" style="344" customWidth="1"/>
    <col min="3" max="3" width="11.25390625" style="344" customWidth="1"/>
    <col min="4" max="4" width="9.375" style="344" customWidth="1"/>
    <col min="5" max="10" width="7.50390625" style="344" customWidth="1"/>
    <col min="11" max="11" width="8.75390625" style="344" customWidth="1"/>
    <col min="12" max="12" width="8.625" style="344" customWidth="1"/>
    <col min="13" max="14" width="7.375" style="344" customWidth="1"/>
    <col min="15" max="15" width="8.25390625" style="344" customWidth="1"/>
    <col min="16" max="17" width="7.50390625" style="344" customWidth="1"/>
    <col min="18" max="18" width="7.625" style="344" customWidth="1"/>
    <col min="19" max="19" width="7.50390625" style="344" customWidth="1"/>
    <col min="20" max="20" width="6.25390625" style="344" customWidth="1"/>
    <col min="21" max="22" width="7.50390625" style="344" customWidth="1"/>
    <col min="23" max="247" width="9.00390625" style="344" customWidth="1"/>
    <col min="248" max="248" width="10.625" style="344" customWidth="1"/>
    <col min="249" max="249" width="11.25390625" style="344" bestFit="1" customWidth="1"/>
    <col min="250" max="250" width="9.25390625" style="344" bestFit="1" customWidth="1"/>
    <col min="251" max="251" width="7.50390625" style="344" customWidth="1"/>
    <col min="252" max="16384" width="7.125" style="344" customWidth="1"/>
  </cols>
  <sheetData>
    <row r="1" ht="17.25">
      <c r="B1" s="343" t="s">
        <v>43</v>
      </c>
    </row>
    <row r="2" spans="2:22" ht="18" thickBot="1">
      <c r="B2" s="343"/>
      <c r="U2" s="345"/>
      <c r="V2" s="346" t="str">
        <f>'国・公・私立計【男女】'!V2</f>
        <v>平成28年３月卒業</v>
      </c>
    </row>
    <row r="3" spans="2:22" s="242" customFormat="1" ht="34.5" customHeight="1">
      <c r="B3" s="577" t="s">
        <v>0</v>
      </c>
      <c r="C3" s="580" t="s">
        <v>1</v>
      </c>
      <c r="D3" s="582" t="s">
        <v>2</v>
      </c>
      <c r="E3" s="583"/>
      <c r="F3" s="583"/>
      <c r="G3" s="583"/>
      <c r="H3" s="583"/>
      <c r="I3" s="583"/>
      <c r="J3" s="584"/>
      <c r="K3" s="245" t="s">
        <v>21</v>
      </c>
      <c r="L3" s="246" t="s">
        <v>22</v>
      </c>
      <c r="M3" s="585" t="s">
        <v>3</v>
      </c>
      <c r="N3" s="586"/>
      <c r="O3" s="245" t="s">
        <v>23</v>
      </c>
      <c r="P3" s="601" t="s">
        <v>52</v>
      </c>
      <c r="Q3" s="582"/>
      <c r="R3" s="245" t="s">
        <v>24</v>
      </c>
      <c r="S3" s="245" t="s">
        <v>25</v>
      </c>
      <c r="T3" s="247" t="s">
        <v>26</v>
      </c>
      <c r="U3" s="585" t="s">
        <v>28</v>
      </c>
      <c r="V3" s="606"/>
    </row>
    <row r="4" spans="2:22" s="242" customFormat="1" ht="32.25" customHeight="1">
      <c r="B4" s="578"/>
      <c r="C4" s="581"/>
      <c r="D4" s="621" t="s">
        <v>4</v>
      </c>
      <c r="E4" s="623" t="s">
        <v>5</v>
      </c>
      <c r="F4" s="619" t="s">
        <v>58</v>
      </c>
      <c r="G4" s="619" t="s">
        <v>59</v>
      </c>
      <c r="H4" s="619" t="s">
        <v>60</v>
      </c>
      <c r="I4" s="619" t="s">
        <v>61</v>
      </c>
      <c r="J4" s="613" t="s">
        <v>62</v>
      </c>
      <c r="K4" s="595" t="s">
        <v>63</v>
      </c>
      <c r="L4" s="615" t="s">
        <v>4</v>
      </c>
      <c r="M4" s="617" t="s">
        <v>64</v>
      </c>
      <c r="N4" s="613" t="s">
        <v>6</v>
      </c>
      <c r="O4" s="595" t="s">
        <v>65</v>
      </c>
      <c r="P4" s="602" t="s">
        <v>66</v>
      </c>
      <c r="Q4" s="604" t="s">
        <v>67</v>
      </c>
      <c r="R4" s="595" t="s">
        <v>68</v>
      </c>
      <c r="S4" s="609" t="s">
        <v>7</v>
      </c>
      <c r="T4" s="611" t="s">
        <v>27</v>
      </c>
      <c r="U4" s="607" t="s">
        <v>57</v>
      </c>
      <c r="V4" s="608"/>
    </row>
    <row r="5" spans="2:22" s="242" customFormat="1" ht="69.75" customHeight="1" thickBot="1">
      <c r="B5" s="579"/>
      <c r="C5" s="249" t="s">
        <v>8</v>
      </c>
      <c r="D5" s="622"/>
      <c r="E5" s="624"/>
      <c r="F5" s="620"/>
      <c r="G5" s="620"/>
      <c r="H5" s="620"/>
      <c r="I5" s="620"/>
      <c r="J5" s="614"/>
      <c r="K5" s="596"/>
      <c r="L5" s="616"/>
      <c r="M5" s="618"/>
      <c r="N5" s="614"/>
      <c r="O5" s="596"/>
      <c r="P5" s="603"/>
      <c r="Q5" s="605"/>
      <c r="R5" s="596"/>
      <c r="S5" s="610"/>
      <c r="T5" s="612"/>
      <c r="U5" s="347" t="s">
        <v>69</v>
      </c>
      <c r="V5" s="348" t="s">
        <v>70</v>
      </c>
    </row>
    <row r="6" spans="2:22" s="242" customFormat="1" ht="13.5">
      <c r="B6" s="251" t="s">
        <v>9</v>
      </c>
      <c r="C6" s="252">
        <f>SUM(C7:C17)</f>
        <v>11271</v>
      </c>
      <c r="D6" s="253">
        <f aca="true" t="shared" si="0" ref="D6:K6">SUM(D7:D17)</f>
        <v>7321</v>
      </c>
      <c r="E6" s="254">
        <f t="shared" si="0"/>
        <v>7163</v>
      </c>
      <c r="F6" s="255">
        <f t="shared" si="0"/>
        <v>150</v>
      </c>
      <c r="G6" s="255">
        <f t="shared" si="0"/>
        <v>4</v>
      </c>
      <c r="H6" s="255">
        <f t="shared" si="0"/>
        <v>0</v>
      </c>
      <c r="I6" s="255">
        <f t="shared" si="0"/>
        <v>4</v>
      </c>
      <c r="J6" s="256">
        <f t="shared" si="0"/>
        <v>0</v>
      </c>
      <c r="K6" s="257">
        <f t="shared" si="0"/>
        <v>1248</v>
      </c>
      <c r="L6" s="257">
        <f>M6+N6</f>
        <v>787</v>
      </c>
      <c r="M6" s="258">
        <f aca="true" t="shared" si="1" ref="M6:T6">SUM(M7:M17)</f>
        <v>211</v>
      </c>
      <c r="N6" s="256">
        <f t="shared" si="1"/>
        <v>576</v>
      </c>
      <c r="O6" s="257">
        <f t="shared" si="1"/>
        <v>62</v>
      </c>
      <c r="P6" s="259">
        <f t="shared" si="1"/>
        <v>1146</v>
      </c>
      <c r="Q6" s="253">
        <f t="shared" si="1"/>
        <v>3</v>
      </c>
      <c r="R6" s="257">
        <f t="shared" si="1"/>
        <v>41</v>
      </c>
      <c r="S6" s="257">
        <f t="shared" si="1"/>
        <v>663</v>
      </c>
      <c r="T6" s="349">
        <f t="shared" si="1"/>
        <v>0</v>
      </c>
      <c r="U6" s="258">
        <f>SUM(U7:U17)</f>
        <v>1</v>
      </c>
      <c r="V6" s="262">
        <f>SUM(V7:V17)</f>
        <v>0</v>
      </c>
    </row>
    <row r="7" spans="2:22" s="242" customFormat="1" ht="13.5">
      <c r="B7" s="263" t="s">
        <v>10</v>
      </c>
      <c r="C7" s="264">
        <f>D7+K7+L7+O7+P7+Q7+R7+S7+T7</f>
        <v>9179</v>
      </c>
      <c r="D7" s="265">
        <f>SUM(E7:J7)</f>
        <v>6357</v>
      </c>
      <c r="E7" s="240">
        <f>'公立【男】'!E7+'国・私立【男】'!E7+'国・私立【男】'!E10</f>
        <v>6248</v>
      </c>
      <c r="F7" s="266">
        <f>'公立【男】'!F7+'国・私立【男】'!F7+'国・私立【男】'!F10</f>
        <v>105</v>
      </c>
      <c r="G7" s="266">
        <f>'公立【男】'!G7+'国・私立【男】'!G7+'国・私立【男】'!G10</f>
        <v>4</v>
      </c>
      <c r="H7" s="266">
        <f>'公立【男】'!H7+'国・私立【男】'!H7+'国・私立【男】'!H10</f>
        <v>0</v>
      </c>
      <c r="I7" s="266">
        <f>'公立【男】'!I7+'国・私立【男】'!I7+'国・私立【男】'!I10</f>
        <v>0</v>
      </c>
      <c r="J7" s="267">
        <f>'公立【男】'!J7+'国・私立【男】'!J7+'国・私立【男】'!J10</f>
        <v>0</v>
      </c>
      <c r="K7" s="268">
        <f>'公立【男】'!K7+'国・私立【男】'!K7+'国・私立【男】'!K10</f>
        <v>974</v>
      </c>
      <c r="L7" s="268">
        <f>M7+N7</f>
        <v>619</v>
      </c>
      <c r="M7" s="269">
        <f>'公立【男】'!M7+'国・私立【男】'!M7+'国・私立【男】'!M10</f>
        <v>149</v>
      </c>
      <c r="N7" s="267">
        <f>'公立【男】'!N7+'国・私立【男】'!N7+'国・私立【男】'!N10</f>
        <v>470</v>
      </c>
      <c r="O7" s="268">
        <f>'公立【男】'!O7+'国・私立【男】'!O7+'国・私立【男】'!O10</f>
        <v>35</v>
      </c>
      <c r="P7" s="240">
        <f>'公立【男】'!P7+'国・私立【男】'!P7+'国・私立【男】'!P10</f>
        <v>565</v>
      </c>
      <c r="Q7" s="270">
        <f>'公立【男】'!Q7+'国・私立【男】'!Q7+'国・私立【男】'!Q10</f>
        <v>3</v>
      </c>
      <c r="R7" s="268">
        <f>'公立【男】'!R7+'国・私立【男】'!R7+'国・私立【男】'!R10</f>
        <v>35</v>
      </c>
      <c r="S7" s="268">
        <f>'公立【男】'!S7+'国・私立【男】'!S7+'国・私立【男】'!S10</f>
        <v>591</v>
      </c>
      <c r="T7" s="350">
        <f>'公立【男】'!T7+'国・私立【男】'!T7+'国・私立【男】'!T10</f>
        <v>0</v>
      </c>
      <c r="U7" s="269">
        <f>'公立【男】'!U7+'国・私立【男】'!U7+'国・私立【男】'!U10</f>
        <v>1</v>
      </c>
      <c r="V7" s="264">
        <f>'公立【男】'!V7+'国・私立【男】'!V7+'国・私立【男】'!V10</f>
        <v>0</v>
      </c>
    </row>
    <row r="8" spans="2:22" s="242" customFormat="1" ht="13.5">
      <c r="B8" s="263" t="s">
        <v>11</v>
      </c>
      <c r="C8" s="264">
        <f aca="true" t="shared" si="2" ref="C8:C23">D8+K8+L8+O8+P8+Q8+R8+S8+T8</f>
        <v>159</v>
      </c>
      <c r="D8" s="265">
        <f aca="true" t="shared" si="3" ref="D8:D16">SUM(E8:J8)</f>
        <v>53</v>
      </c>
      <c r="E8" s="240">
        <f>'公立【男】'!E8</f>
        <v>51</v>
      </c>
      <c r="F8" s="266">
        <f>'公立【男】'!F8</f>
        <v>2</v>
      </c>
      <c r="G8" s="266">
        <f>'公立【男】'!G8</f>
        <v>0</v>
      </c>
      <c r="H8" s="266">
        <f>'公立【男】'!H8</f>
        <v>0</v>
      </c>
      <c r="I8" s="266">
        <f>'公立【男】'!I8</f>
        <v>0</v>
      </c>
      <c r="J8" s="267">
        <f>'公立【男】'!J8</f>
        <v>0</v>
      </c>
      <c r="K8" s="268">
        <f>'公立【男】'!K8</f>
        <v>19</v>
      </c>
      <c r="L8" s="268">
        <f aca="true" t="shared" si="4" ref="L8:L16">M8+N8</f>
        <v>9</v>
      </c>
      <c r="M8" s="269">
        <f>'公立【男】'!M8</f>
        <v>9</v>
      </c>
      <c r="N8" s="267">
        <f>'公立【男】'!N8</f>
        <v>0</v>
      </c>
      <c r="O8" s="268">
        <f>'公立【男】'!O8</f>
        <v>13</v>
      </c>
      <c r="P8" s="240">
        <f>'公立【男】'!P8</f>
        <v>65</v>
      </c>
      <c r="Q8" s="270">
        <f>'公立【男】'!Q8</f>
        <v>0</v>
      </c>
      <c r="R8" s="268">
        <f>'公立【男】'!R8</f>
        <v>0</v>
      </c>
      <c r="S8" s="268">
        <f>'公立【男】'!S8</f>
        <v>0</v>
      </c>
      <c r="T8" s="350">
        <f>'公立【男】'!T8</f>
        <v>0</v>
      </c>
      <c r="U8" s="269">
        <f>'公立【男】'!U8</f>
        <v>0</v>
      </c>
      <c r="V8" s="264">
        <f>'公立【男】'!V8</f>
        <v>0</v>
      </c>
    </row>
    <row r="9" spans="2:22" s="242" customFormat="1" ht="13.5">
      <c r="B9" s="263" t="s">
        <v>12</v>
      </c>
      <c r="C9" s="264">
        <f t="shared" si="2"/>
        <v>578</v>
      </c>
      <c r="D9" s="265">
        <f t="shared" si="3"/>
        <v>145</v>
      </c>
      <c r="E9" s="240">
        <f>'公立【男】'!E9</f>
        <v>136</v>
      </c>
      <c r="F9" s="266">
        <f>'公立【男】'!F9</f>
        <v>9</v>
      </c>
      <c r="G9" s="266">
        <f>'公立【男】'!G9</f>
        <v>0</v>
      </c>
      <c r="H9" s="266">
        <f>'公立【男】'!H9</f>
        <v>0</v>
      </c>
      <c r="I9" s="266">
        <f>'公立【男】'!I9</f>
        <v>0</v>
      </c>
      <c r="J9" s="267">
        <f>'公立【男】'!J9</f>
        <v>0</v>
      </c>
      <c r="K9" s="268">
        <f>'公立【男】'!K9</f>
        <v>70</v>
      </c>
      <c r="L9" s="268">
        <f t="shared" si="4"/>
        <v>5</v>
      </c>
      <c r="M9" s="269">
        <f>'公立【男】'!M9</f>
        <v>0</v>
      </c>
      <c r="N9" s="267">
        <f>'公立【男】'!N9</f>
        <v>5</v>
      </c>
      <c r="O9" s="268">
        <f>'公立【男】'!O9</f>
        <v>3</v>
      </c>
      <c r="P9" s="240">
        <f>'公立【男】'!P9</f>
        <v>348</v>
      </c>
      <c r="Q9" s="270">
        <f>'公立【男】'!Q9</f>
        <v>0</v>
      </c>
      <c r="R9" s="268">
        <f>'公立【男】'!R9</f>
        <v>1</v>
      </c>
      <c r="S9" s="268">
        <f>'公立【男】'!S9</f>
        <v>6</v>
      </c>
      <c r="T9" s="350">
        <f>'公立【男】'!T9</f>
        <v>0</v>
      </c>
      <c r="U9" s="269">
        <f>'公立【男】'!U9</f>
        <v>0</v>
      </c>
      <c r="V9" s="264">
        <f>'公立【男】'!V9</f>
        <v>0</v>
      </c>
    </row>
    <row r="10" spans="2:22" s="242" customFormat="1" ht="13.5">
      <c r="B10" s="263" t="s">
        <v>13</v>
      </c>
      <c r="C10" s="264">
        <f t="shared" si="2"/>
        <v>203</v>
      </c>
      <c r="D10" s="265">
        <f t="shared" si="3"/>
        <v>93</v>
      </c>
      <c r="E10" s="240">
        <f>'公立【男】'!E10+'国・私立【男】'!E11</f>
        <v>81</v>
      </c>
      <c r="F10" s="266">
        <f>'公立【男】'!F10+'国・私立【男】'!F11</f>
        <v>12</v>
      </c>
      <c r="G10" s="266">
        <f>'公立【男】'!G10+'国・私立【男】'!G11</f>
        <v>0</v>
      </c>
      <c r="H10" s="266">
        <f>'公立【男】'!H10+'国・私立【男】'!H11</f>
        <v>0</v>
      </c>
      <c r="I10" s="266">
        <f>'公立【男】'!I10+'国・私立【男】'!I11</f>
        <v>0</v>
      </c>
      <c r="J10" s="267">
        <f>'公立【男】'!J10+'国・私立【男】'!J11</f>
        <v>0</v>
      </c>
      <c r="K10" s="268">
        <f>'公立【男】'!K10+'国・私立【男】'!K11</f>
        <v>54</v>
      </c>
      <c r="L10" s="268">
        <f t="shared" si="4"/>
        <v>4</v>
      </c>
      <c r="M10" s="269">
        <f>'公立【男】'!M10+'国・私立【男】'!M11</f>
        <v>1</v>
      </c>
      <c r="N10" s="267">
        <f>'公立【男】'!N10+'国・私立【男】'!N11</f>
        <v>3</v>
      </c>
      <c r="O10" s="268">
        <f>'公立【男】'!O10+'国・私立【男】'!O11</f>
        <v>1</v>
      </c>
      <c r="P10" s="240">
        <f>'公立【男】'!P10+'国・私立【男】'!P11</f>
        <v>43</v>
      </c>
      <c r="Q10" s="270">
        <f>'公立【男】'!Q10+'国・私立【男】'!Q11</f>
        <v>0</v>
      </c>
      <c r="R10" s="268">
        <f>'公立【男】'!R10+'国・私立【男】'!R11</f>
        <v>1</v>
      </c>
      <c r="S10" s="268">
        <f>'公立【男】'!S10+'国・私立【男】'!S11</f>
        <v>7</v>
      </c>
      <c r="T10" s="350">
        <f>'公立【男】'!T10+'国・私立【男】'!T11</f>
        <v>0</v>
      </c>
      <c r="U10" s="269">
        <f>'公立【男】'!U10+'国・私立【男】'!U11</f>
        <v>0</v>
      </c>
      <c r="V10" s="264">
        <f>'公立【男】'!V10+'国・私立【男】'!V11</f>
        <v>0</v>
      </c>
    </row>
    <row r="11" spans="2:22" s="242" customFormat="1" ht="13.5">
      <c r="B11" s="263" t="s">
        <v>14</v>
      </c>
      <c r="C11" s="264">
        <f t="shared" si="2"/>
        <v>77</v>
      </c>
      <c r="D11" s="265">
        <f t="shared" si="3"/>
        <v>23</v>
      </c>
      <c r="E11" s="240">
        <f>'公立【男】'!E11</f>
        <v>23</v>
      </c>
      <c r="F11" s="266">
        <f>'公立【男】'!F11</f>
        <v>0</v>
      </c>
      <c r="G11" s="266">
        <f>'公立【男】'!G11</f>
        <v>0</v>
      </c>
      <c r="H11" s="266">
        <f>'公立【男】'!H11</f>
        <v>0</v>
      </c>
      <c r="I11" s="266">
        <f>'公立【男】'!I11</f>
        <v>0</v>
      </c>
      <c r="J11" s="267">
        <f>'公立【男】'!J11</f>
        <v>0</v>
      </c>
      <c r="K11" s="268">
        <f>'公立【男】'!K11</f>
        <v>14</v>
      </c>
      <c r="L11" s="268">
        <f t="shared" si="4"/>
        <v>0</v>
      </c>
      <c r="M11" s="269">
        <f>'公立【男】'!M11</f>
        <v>0</v>
      </c>
      <c r="N11" s="267">
        <f>'公立【男】'!N11</f>
        <v>0</v>
      </c>
      <c r="O11" s="268">
        <f>'公立【男】'!O11</f>
        <v>6</v>
      </c>
      <c r="P11" s="240">
        <f>'公立【男】'!P11</f>
        <v>33</v>
      </c>
      <c r="Q11" s="270">
        <f>'公立【男】'!Q11</f>
        <v>0</v>
      </c>
      <c r="R11" s="268">
        <f>'公立【男】'!R11</f>
        <v>0</v>
      </c>
      <c r="S11" s="268">
        <f>'公立【男】'!S11</f>
        <v>1</v>
      </c>
      <c r="T11" s="350">
        <f>'公立【男】'!T11</f>
        <v>0</v>
      </c>
      <c r="U11" s="269">
        <f>'公立【男】'!U11</f>
        <v>0</v>
      </c>
      <c r="V11" s="264">
        <f>'公立【男】'!V11</f>
        <v>0</v>
      </c>
    </row>
    <row r="12" spans="2:22" s="242" customFormat="1" ht="13.5">
      <c r="B12" s="263" t="s">
        <v>15</v>
      </c>
      <c r="C12" s="264">
        <f t="shared" si="2"/>
        <v>0</v>
      </c>
      <c r="D12" s="265">
        <f t="shared" si="3"/>
        <v>0</v>
      </c>
      <c r="E12" s="240">
        <f>'公立【男】'!E12</f>
        <v>0</v>
      </c>
      <c r="F12" s="266">
        <f>'公立【男】'!F12</f>
        <v>0</v>
      </c>
      <c r="G12" s="266">
        <f>'公立【男】'!G12</f>
        <v>0</v>
      </c>
      <c r="H12" s="266">
        <f>'公立【男】'!H12</f>
        <v>0</v>
      </c>
      <c r="I12" s="266">
        <f>'公立【男】'!I12</f>
        <v>0</v>
      </c>
      <c r="J12" s="267">
        <f>'公立【男】'!J12</f>
        <v>0</v>
      </c>
      <c r="K12" s="268">
        <f>'公立【男】'!K12</f>
        <v>0</v>
      </c>
      <c r="L12" s="268">
        <f t="shared" si="4"/>
        <v>0</v>
      </c>
      <c r="M12" s="269">
        <f>'公立【男】'!M12</f>
        <v>0</v>
      </c>
      <c r="N12" s="267">
        <f>'公立【男】'!N12</f>
        <v>0</v>
      </c>
      <c r="O12" s="268">
        <f>'公立【男】'!O12</f>
        <v>0</v>
      </c>
      <c r="P12" s="240">
        <f>'公立【男】'!P12</f>
        <v>0</v>
      </c>
      <c r="Q12" s="270">
        <f>'公立【男】'!Q12</f>
        <v>0</v>
      </c>
      <c r="R12" s="268">
        <f>'公立【男】'!R12</f>
        <v>0</v>
      </c>
      <c r="S12" s="268">
        <f>'公立【男】'!S12</f>
        <v>0</v>
      </c>
      <c r="T12" s="350">
        <f>'公立【男】'!T12</f>
        <v>0</v>
      </c>
      <c r="U12" s="269">
        <f>'公立【男】'!U12</f>
        <v>0</v>
      </c>
      <c r="V12" s="264">
        <f>'公立【男】'!V12</f>
        <v>0</v>
      </c>
    </row>
    <row r="13" spans="2:22" s="242" customFormat="1" ht="13.5">
      <c r="B13" s="263" t="s">
        <v>32</v>
      </c>
      <c r="C13" s="264">
        <f t="shared" si="2"/>
        <v>4</v>
      </c>
      <c r="D13" s="265">
        <f t="shared" si="3"/>
        <v>4</v>
      </c>
      <c r="E13" s="240">
        <f>'国・私立【男】'!E12</f>
        <v>0</v>
      </c>
      <c r="F13" s="266">
        <f>'国・私立【男】'!F12</f>
        <v>0</v>
      </c>
      <c r="G13" s="266">
        <f>'国・私立【男】'!G12</f>
        <v>0</v>
      </c>
      <c r="H13" s="266">
        <f>'国・私立【男】'!H12</f>
        <v>0</v>
      </c>
      <c r="I13" s="266">
        <f>'国・私立【男】'!I12</f>
        <v>4</v>
      </c>
      <c r="J13" s="267">
        <f>'国・私立【男】'!J12</f>
        <v>0</v>
      </c>
      <c r="K13" s="268">
        <f>'国・私立【男】'!K12</f>
        <v>0</v>
      </c>
      <c r="L13" s="268">
        <f t="shared" si="4"/>
        <v>0</v>
      </c>
      <c r="M13" s="269">
        <f>'国・私立【男】'!M12</f>
        <v>0</v>
      </c>
      <c r="N13" s="267">
        <f>'国・私立【男】'!N12</f>
        <v>0</v>
      </c>
      <c r="O13" s="268">
        <f>'国・私立【男】'!O12</f>
        <v>0</v>
      </c>
      <c r="P13" s="240">
        <f>'国・私立【男】'!P12</f>
        <v>0</v>
      </c>
      <c r="Q13" s="270">
        <f>'国・私立【男】'!Q12</f>
        <v>0</v>
      </c>
      <c r="R13" s="268">
        <f>'国・私立【男】'!R12</f>
        <v>0</v>
      </c>
      <c r="S13" s="268">
        <f>'国・私立【男】'!S12</f>
        <v>0</v>
      </c>
      <c r="T13" s="350">
        <f>'国・私立【男】'!T12</f>
        <v>0</v>
      </c>
      <c r="U13" s="269">
        <f>'国・私立【男】'!U12</f>
        <v>0</v>
      </c>
      <c r="V13" s="264">
        <f>'国・私立【男】'!V12</f>
        <v>0</v>
      </c>
    </row>
    <row r="14" spans="2:22" s="242" customFormat="1" ht="13.5">
      <c r="B14" s="263" t="s">
        <v>16</v>
      </c>
      <c r="C14" s="264">
        <f t="shared" si="2"/>
        <v>58</v>
      </c>
      <c r="D14" s="265">
        <f t="shared" si="3"/>
        <v>46</v>
      </c>
      <c r="E14" s="240">
        <f>'公立【男】'!E13</f>
        <v>46</v>
      </c>
      <c r="F14" s="266">
        <f>'公立【男】'!F13</f>
        <v>0</v>
      </c>
      <c r="G14" s="266">
        <f>'公立【男】'!G13</f>
        <v>0</v>
      </c>
      <c r="H14" s="266">
        <f>'公立【男】'!H13</f>
        <v>0</v>
      </c>
      <c r="I14" s="266">
        <f>'公立【男】'!I13</f>
        <v>0</v>
      </c>
      <c r="J14" s="267">
        <f>'公立【男】'!J13</f>
        <v>0</v>
      </c>
      <c r="K14" s="268">
        <f>'公立【男】'!K13</f>
        <v>4</v>
      </c>
      <c r="L14" s="268">
        <f t="shared" si="4"/>
        <v>0</v>
      </c>
      <c r="M14" s="269">
        <f>'公立【男】'!M13</f>
        <v>0</v>
      </c>
      <c r="N14" s="267">
        <f>'公立【男】'!N13</f>
        <v>0</v>
      </c>
      <c r="O14" s="268">
        <f>'公立【男】'!O13</f>
        <v>2</v>
      </c>
      <c r="P14" s="240">
        <f>'公立【男】'!P13</f>
        <v>3</v>
      </c>
      <c r="Q14" s="270">
        <f>'公立【男】'!Q13</f>
        <v>0</v>
      </c>
      <c r="R14" s="268">
        <f>'公立【男】'!R13</f>
        <v>0</v>
      </c>
      <c r="S14" s="268">
        <f>'公立【男】'!S13</f>
        <v>3</v>
      </c>
      <c r="T14" s="350">
        <f>'公立【男】'!T13</f>
        <v>0</v>
      </c>
      <c r="U14" s="269">
        <f>'公立【男】'!U13</f>
        <v>0</v>
      </c>
      <c r="V14" s="264">
        <f>'公立【男】'!V13</f>
        <v>0</v>
      </c>
    </row>
    <row r="15" spans="2:22" s="242" customFormat="1" ht="13.5">
      <c r="B15" s="263" t="s">
        <v>33</v>
      </c>
      <c r="C15" s="264">
        <f t="shared" si="2"/>
        <v>8</v>
      </c>
      <c r="D15" s="265">
        <f t="shared" si="3"/>
        <v>2</v>
      </c>
      <c r="E15" s="240">
        <f>'公立【男】'!E14+'国・私立【男】'!E13</f>
        <v>2</v>
      </c>
      <c r="F15" s="266">
        <f>'公立【男】'!F14+'国・私立【男】'!F13</f>
        <v>0</v>
      </c>
      <c r="G15" s="266">
        <f>'公立【男】'!G14+'国・私立【男】'!G13</f>
        <v>0</v>
      </c>
      <c r="H15" s="266">
        <f>'公立【男】'!H14+'国・私立【男】'!H13</f>
        <v>0</v>
      </c>
      <c r="I15" s="266">
        <f>'公立【男】'!I14+'国・私立【男】'!I13</f>
        <v>0</v>
      </c>
      <c r="J15" s="267">
        <f>'公立【男】'!J14+'国・私立【男】'!J13</f>
        <v>0</v>
      </c>
      <c r="K15" s="268">
        <f>'公立【男】'!K14+'国・私立【男】'!K13</f>
        <v>1</v>
      </c>
      <c r="L15" s="268">
        <f>'公立【男】'!L14+'国・私立【男】'!L13</f>
        <v>0</v>
      </c>
      <c r="M15" s="269">
        <f>'公立【男】'!M14+'国・私立【男】'!M13</f>
        <v>0</v>
      </c>
      <c r="N15" s="267">
        <f>'公立【男】'!N14+'国・私立【男】'!N13</f>
        <v>0</v>
      </c>
      <c r="O15" s="268">
        <f>'公立【男】'!O14+'国・私立【男】'!O13</f>
        <v>0</v>
      </c>
      <c r="P15" s="240">
        <f>'公立【男】'!P14+'国・私立【男】'!P13</f>
        <v>5</v>
      </c>
      <c r="Q15" s="270">
        <f>'公立【男】'!Q14+'国・私立【男】'!Q13</f>
        <v>0</v>
      </c>
      <c r="R15" s="268">
        <f>'公立【男】'!R14+'国・私立【男】'!R13</f>
        <v>0</v>
      </c>
      <c r="S15" s="268">
        <f>'公立【男】'!S14+'国・私立【男】'!S13</f>
        <v>0</v>
      </c>
      <c r="T15" s="350">
        <f>'公立【男】'!T14+'国・私立【男】'!T13</f>
        <v>0</v>
      </c>
      <c r="U15" s="269">
        <f>'公立【男】'!U14+'国・私立【男】'!U13</f>
        <v>0</v>
      </c>
      <c r="V15" s="264">
        <f>'公立【男】'!V14+'国・私立【男】'!V13</f>
        <v>0</v>
      </c>
    </row>
    <row r="16" spans="2:22" s="242" customFormat="1" ht="13.5">
      <c r="B16" s="263" t="s">
        <v>17</v>
      </c>
      <c r="C16" s="264">
        <f t="shared" si="2"/>
        <v>306</v>
      </c>
      <c r="D16" s="265">
        <f t="shared" si="3"/>
        <v>120</v>
      </c>
      <c r="E16" s="240">
        <f>'公立【男】'!E15+'国・私立【男】'!E14</f>
        <v>106</v>
      </c>
      <c r="F16" s="266">
        <f>'公立【男】'!F15+'国・私立【男】'!F14</f>
        <v>14</v>
      </c>
      <c r="G16" s="266">
        <f>'公立【男】'!G15+'国・私立【男】'!G14</f>
        <v>0</v>
      </c>
      <c r="H16" s="266">
        <f>'公立【男】'!H15+'国・私立【男】'!H14</f>
        <v>0</v>
      </c>
      <c r="I16" s="266">
        <f>'公立【男】'!I15+'国・私立【男】'!I14</f>
        <v>0</v>
      </c>
      <c r="J16" s="267">
        <f>'公立【男】'!J15+'国・私立【男】'!J14</f>
        <v>0</v>
      </c>
      <c r="K16" s="268">
        <f>'公立【男】'!K15+'国・私立【男】'!K14</f>
        <v>95</v>
      </c>
      <c r="L16" s="268">
        <f t="shared" si="4"/>
        <v>0</v>
      </c>
      <c r="M16" s="269">
        <f>'公立【男】'!M15+'国・私立【男】'!M14</f>
        <v>0</v>
      </c>
      <c r="N16" s="267">
        <f>'公立【男】'!N15+'国・私立【男】'!N14</f>
        <v>0</v>
      </c>
      <c r="O16" s="268">
        <f>'公立【男】'!O15+'国・私立【男】'!O14</f>
        <v>2</v>
      </c>
      <c r="P16" s="240">
        <f>'公立【男】'!P15+'国・私立【男】'!P14</f>
        <v>73</v>
      </c>
      <c r="Q16" s="270">
        <f>'公立【男】'!Q15+'国・私立【男】'!Q14</f>
        <v>0</v>
      </c>
      <c r="R16" s="268">
        <f>'公立【男】'!R15+'国・私立【男】'!R14</f>
        <v>4</v>
      </c>
      <c r="S16" s="268">
        <f>'公立【男】'!S15+'国・私立【男】'!S14</f>
        <v>12</v>
      </c>
      <c r="T16" s="350">
        <f>'公立【男】'!T15+'国・私立【男】'!T14</f>
        <v>0</v>
      </c>
      <c r="U16" s="269">
        <f>'公立【男】'!U15+'国・私立【男】'!U14</f>
        <v>0</v>
      </c>
      <c r="V16" s="264">
        <f>'公立【男】'!V15+'国・私立【男】'!V14</f>
        <v>0</v>
      </c>
    </row>
    <row r="17" spans="2:22" s="242" customFormat="1" ht="13.5">
      <c r="B17" s="263" t="s">
        <v>18</v>
      </c>
      <c r="C17" s="264">
        <f t="shared" si="2"/>
        <v>699</v>
      </c>
      <c r="D17" s="265">
        <f aca="true" t="shared" si="5" ref="D17:D23">SUM(E17:J17)</f>
        <v>478</v>
      </c>
      <c r="E17" s="240">
        <f>'公立【男】'!E16+'国・私立【男】'!E15</f>
        <v>470</v>
      </c>
      <c r="F17" s="266">
        <f>'公立【男】'!F16+'国・私立【男】'!F15</f>
        <v>8</v>
      </c>
      <c r="G17" s="266">
        <f>'公立【男】'!G16+'国・私立【男】'!G15</f>
        <v>0</v>
      </c>
      <c r="H17" s="266">
        <f>'公立【男】'!H16+'国・私立【男】'!H15</f>
        <v>0</v>
      </c>
      <c r="I17" s="266">
        <f>'公立【男】'!I16+'国・私立【男】'!I15</f>
        <v>0</v>
      </c>
      <c r="J17" s="267">
        <f>'公立【男】'!J16+'国・私立【男】'!J15</f>
        <v>0</v>
      </c>
      <c r="K17" s="268">
        <f>'公立【男】'!K16+'国・私立【男】'!K15</f>
        <v>17</v>
      </c>
      <c r="L17" s="268">
        <f>M17+N17</f>
        <v>150</v>
      </c>
      <c r="M17" s="269">
        <f>'公立【男】'!M16+'国・私立【男】'!M15</f>
        <v>52</v>
      </c>
      <c r="N17" s="267">
        <f>'公立【男】'!N16+'国・私立【男】'!N15</f>
        <v>98</v>
      </c>
      <c r="O17" s="268">
        <f>'公立【男】'!O16+'国・私立【男】'!O15</f>
        <v>0</v>
      </c>
      <c r="P17" s="240">
        <f>'公立【男】'!P16+'国・私立【男】'!P15</f>
        <v>11</v>
      </c>
      <c r="Q17" s="270">
        <f>'公立【男】'!Q16+'国・私立【男】'!Q15</f>
        <v>0</v>
      </c>
      <c r="R17" s="268">
        <f>'公立【男】'!R16+'国・私立【男】'!R15</f>
        <v>0</v>
      </c>
      <c r="S17" s="268">
        <f>'公立【男】'!S16+'国・私立【男】'!S15</f>
        <v>43</v>
      </c>
      <c r="T17" s="350">
        <f>'公立【男】'!T16+'国・私立【男】'!T15</f>
        <v>0</v>
      </c>
      <c r="U17" s="269">
        <f>'公立【男】'!U16+'国・私立【男】'!U15</f>
        <v>0</v>
      </c>
      <c r="V17" s="264">
        <f>'公立【男】'!V16+'国・私立【男】'!V15</f>
        <v>0</v>
      </c>
    </row>
    <row r="18" spans="2:22" s="242" customFormat="1" ht="13.5">
      <c r="B18" s="273" t="s">
        <v>19</v>
      </c>
      <c r="C18" s="274">
        <f>SUM(C19:C23)</f>
        <v>157</v>
      </c>
      <c r="D18" s="275">
        <f t="shared" si="5"/>
        <v>12</v>
      </c>
      <c r="E18" s="276">
        <f aca="true" t="shared" si="6" ref="E18:K18">SUM(E19:E23)</f>
        <v>8</v>
      </c>
      <c r="F18" s="277">
        <f t="shared" si="6"/>
        <v>4</v>
      </c>
      <c r="G18" s="277">
        <f t="shared" si="6"/>
        <v>0</v>
      </c>
      <c r="H18" s="277">
        <f t="shared" si="6"/>
        <v>0</v>
      </c>
      <c r="I18" s="277">
        <f t="shared" si="6"/>
        <v>0</v>
      </c>
      <c r="J18" s="278">
        <f t="shared" si="6"/>
        <v>0</v>
      </c>
      <c r="K18" s="279">
        <f t="shared" si="6"/>
        <v>13</v>
      </c>
      <c r="L18" s="279">
        <f>SUM(M18:N18)</f>
        <v>5</v>
      </c>
      <c r="M18" s="276">
        <f aca="true" t="shared" si="7" ref="M18:T18">SUM(M19:M23)</f>
        <v>4</v>
      </c>
      <c r="N18" s="278">
        <f t="shared" si="7"/>
        <v>1</v>
      </c>
      <c r="O18" s="279">
        <f t="shared" si="7"/>
        <v>14</v>
      </c>
      <c r="P18" s="280">
        <f t="shared" si="7"/>
        <v>73</v>
      </c>
      <c r="Q18" s="281">
        <f t="shared" si="7"/>
        <v>4</v>
      </c>
      <c r="R18" s="279">
        <f t="shared" si="7"/>
        <v>31</v>
      </c>
      <c r="S18" s="279">
        <f t="shared" si="7"/>
        <v>5</v>
      </c>
      <c r="T18" s="351">
        <f t="shared" si="7"/>
        <v>0</v>
      </c>
      <c r="U18" s="276">
        <f>SUM(U19:U23)</f>
        <v>0</v>
      </c>
      <c r="V18" s="284">
        <f>SUM(V19:V23)</f>
        <v>0</v>
      </c>
    </row>
    <row r="19" spans="2:22" s="242" customFormat="1" ht="13.5">
      <c r="B19" s="263" t="s">
        <v>10</v>
      </c>
      <c r="C19" s="264">
        <f>D19+K19+L19+O19+P19+Q19+R19+S19+T19</f>
        <v>116</v>
      </c>
      <c r="D19" s="265">
        <f t="shared" si="5"/>
        <v>11</v>
      </c>
      <c r="E19" s="269">
        <f>'公立【男】'!E18</f>
        <v>7</v>
      </c>
      <c r="F19" s="266">
        <f>'公立【男】'!F18</f>
        <v>4</v>
      </c>
      <c r="G19" s="266">
        <f>'公立【男】'!G18</f>
        <v>0</v>
      </c>
      <c r="H19" s="266">
        <f>'公立【男】'!H18</f>
        <v>0</v>
      </c>
      <c r="I19" s="266">
        <f>'公立【男】'!I18</f>
        <v>0</v>
      </c>
      <c r="J19" s="267">
        <f>'公立【男】'!J18</f>
        <v>0</v>
      </c>
      <c r="K19" s="268">
        <f>'公立【男】'!K18</f>
        <v>10</v>
      </c>
      <c r="L19" s="268">
        <f>M19+N19</f>
        <v>2</v>
      </c>
      <c r="M19" s="269">
        <f>'公立【男】'!M18</f>
        <v>2</v>
      </c>
      <c r="N19" s="267">
        <f>'公立【男】'!N18</f>
        <v>0</v>
      </c>
      <c r="O19" s="268">
        <f>'公立【男】'!O18</f>
        <v>12</v>
      </c>
      <c r="P19" s="240">
        <f>'公立【男】'!P18</f>
        <v>46</v>
      </c>
      <c r="Q19" s="270">
        <f>'公立【男】'!Q18</f>
        <v>3</v>
      </c>
      <c r="R19" s="268">
        <f>'公立【男】'!R18</f>
        <v>28</v>
      </c>
      <c r="S19" s="268">
        <f>'公立【男】'!S18</f>
        <v>4</v>
      </c>
      <c r="T19" s="350">
        <f>'公立【男】'!T18</f>
        <v>0</v>
      </c>
      <c r="U19" s="269">
        <f>'公立【男】'!U18</f>
        <v>0</v>
      </c>
      <c r="V19" s="264">
        <f>'公立【男】'!V18</f>
        <v>0</v>
      </c>
    </row>
    <row r="20" spans="2:22" s="242" customFormat="1" ht="13.5">
      <c r="B20" s="263" t="s">
        <v>11</v>
      </c>
      <c r="C20" s="264">
        <f t="shared" si="2"/>
        <v>12</v>
      </c>
      <c r="D20" s="265">
        <f t="shared" si="5"/>
        <v>0</v>
      </c>
      <c r="E20" s="269">
        <f>'公立【男】'!E19</f>
        <v>0</v>
      </c>
      <c r="F20" s="266">
        <f>'公立【男】'!F19</f>
        <v>0</v>
      </c>
      <c r="G20" s="266">
        <f>'公立【男】'!G19</f>
        <v>0</v>
      </c>
      <c r="H20" s="266">
        <f>'公立【男】'!H19</f>
        <v>0</v>
      </c>
      <c r="I20" s="266">
        <f>'公立【男】'!I19</f>
        <v>0</v>
      </c>
      <c r="J20" s="267">
        <f>'公立【男】'!J19</f>
        <v>0</v>
      </c>
      <c r="K20" s="268">
        <f>'公立【男】'!K19</f>
        <v>1</v>
      </c>
      <c r="L20" s="268">
        <f>M20+N20</f>
        <v>0</v>
      </c>
      <c r="M20" s="269">
        <f>'公立【男】'!M19</f>
        <v>0</v>
      </c>
      <c r="N20" s="267">
        <f>'公立【男】'!N19</f>
        <v>0</v>
      </c>
      <c r="O20" s="268">
        <f>'公立【男】'!O19</f>
        <v>2</v>
      </c>
      <c r="P20" s="240">
        <f>'公立【男】'!P19</f>
        <v>8</v>
      </c>
      <c r="Q20" s="270">
        <f>'公立【男】'!Q19</f>
        <v>0</v>
      </c>
      <c r="R20" s="268">
        <f>'公立【男】'!R19</f>
        <v>0</v>
      </c>
      <c r="S20" s="268">
        <f>'公立【男】'!S19</f>
        <v>1</v>
      </c>
      <c r="T20" s="350">
        <f>'公立【男】'!T19</f>
        <v>0</v>
      </c>
      <c r="U20" s="269">
        <f>'公立【男】'!U19</f>
        <v>0</v>
      </c>
      <c r="V20" s="264">
        <f>'公立【男】'!V19</f>
        <v>0</v>
      </c>
    </row>
    <row r="21" spans="2:22" s="242" customFormat="1" ht="13.5">
      <c r="B21" s="263" t="s">
        <v>12</v>
      </c>
      <c r="C21" s="264">
        <f t="shared" si="2"/>
        <v>19</v>
      </c>
      <c r="D21" s="265">
        <f t="shared" si="5"/>
        <v>0</v>
      </c>
      <c r="E21" s="269">
        <f>'公立【男】'!E20</f>
        <v>0</v>
      </c>
      <c r="F21" s="266">
        <f>'公立【男】'!F20</f>
        <v>0</v>
      </c>
      <c r="G21" s="266">
        <f>'公立【男】'!G20</f>
        <v>0</v>
      </c>
      <c r="H21" s="266">
        <f>'公立【男】'!H20</f>
        <v>0</v>
      </c>
      <c r="I21" s="266">
        <f>'公立【男】'!I20</f>
        <v>0</v>
      </c>
      <c r="J21" s="267">
        <f>'公立【男】'!J20</f>
        <v>0</v>
      </c>
      <c r="K21" s="268">
        <f>'公立【男】'!K20</f>
        <v>2</v>
      </c>
      <c r="L21" s="268">
        <f>M21+N21</f>
        <v>1</v>
      </c>
      <c r="M21" s="269">
        <f>'公立【男】'!M20</f>
        <v>0</v>
      </c>
      <c r="N21" s="267">
        <f>'公立【男】'!N20</f>
        <v>1</v>
      </c>
      <c r="O21" s="268">
        <f>'公立【男】'!O20</f>
        <v>0</v>
      </c>
      <c r="P21" s="240">
        <f>'公立【男】'!P20</f>
        <v>15</v>
      </c>
      <c r="Q21" s="270">
        <f>'公立【男】'!Q20</f>
        <v>1</v>
      </c>
      <c r="R21" s="268">
        <f>'公立【男】'!R20</f>
        <v>0</v>
      </c>
      <c r="S21" s="268">
        <f>'公立【男】'!S20</f>
        <v>0</v>
      </c>
      <c r="T21" s="350">
        <f>'公立【男】'!T20</f>
        <v>0</v>
      </c>
      <c r="U21" s="269">
        <f>'公立【男】'!U20</f>
        <v>0</v>
      </c>
      <c r="V21" s="264">
        <f>'公立【男】'!V20</f>
        <v>0</v>
      </c>
    </row>
    <row r="22" spans="2:22" s="242" customFormat="1" ht="13.5">
      <c r="B22" s="263" t="s">
        <v>13</v>
      </c>
      <c r="C22" s="264">
        <f t="shared" si="2"/>
        <v>10</v>
      </c>
      <c r="D22" s="265">
        <f t="shared" si="5"/>
        <v>1</v>
      </c>
      <c r="E22" s="269">
        <f>'公立【男】'!E21</f>
        <v>1</v>
      </c>
      <c r="F22" s="266">
        <f>'公立【男】'!F21</f>
        <v>0</v>
      </c>
      <c r="G22" s="266">
        <f>'公立【男】'!G21</f>
        <v>0</v>
      </c>
      <c r="H22" s="266">
        <f>'公立【男】'!H21</f>
        <v>0</v>
      </c>
      <c r="I22" s="266">
        <f>'公立【男】'!I21</f>
        <v>0</v>
      </c>
      <c r="J22" s="267">
        <f>'公立【男】'!J21</f>
        <v>0</v>
      </c>
      <c r="K22" s="268">
        <f>'公立【男】'!K21</f>
        <v>0</v>
      </c>
      <c r="L22" s="268">
        <f>M22+N22</f>
        <v>2</v>
      </c>
      <c r="M22" s="269">
        <f>'公立【男】'!M21</f>
        <v>2</v>
      </c>
      <c r="N22" s="267">
        <f>'公立【男】'!N21</f>
        <v>0</v>
      </c>
      <c r="O22" s="268">
        <f>'公立【男】'!O21</f>
        <v>0</v>
      </c>
      <c r="P22" s="240">
        <f>'公立【男】'!P21</f>
        <v>4</v>
      </c>
      <c r="Q22" s="270">
        <f>'公立【男】'!Q21</f>
        <v>0</v>
      </c>
      <c r="R22" s="268">
        <f>'公立【男】'!R21</f>
        <v>3</v>
      </c>
      <c r="S22" s="268">
        <f>'公立【男】'!S21</f>
        <v>0</v>
      </c>
      <c r="T22" s="350">
        <f>'公立【男】'!T21</f>
        <v>0</v>
      </c>
      <c r="U22" s="269">
        <f>'公立【男】'!U21</f>
        <v>0</v>
      </c>
      <c r="V22" s="264">
        <f>'公立【男】'!V21</f>
        <v>0</v>
      </c>
    </row>
    <row r="23" spans="2:22" s="242" customFormat="1" ht="14.25" thickBot="1">
      <c r="B23" s="285" t="s">
        <v>15</v>
      </c>
      <c r="C23" s="286">
        <f t="shared" si="2"/>
        <v>0</v>
      </c>
      <c r="D23" s="287">
        <f t="shared" si="5"/>
        <v>0</v>
      </c>
      <c r="E23" s="288">
        <f>'公立【男】'!E22</f>
        <v>0</v>
      </c>
      <c r="F23" s="289">
        <f>'公立【男】'!F22</f>
        <v>0</v>
      </c>
      <c r="G23" s="289">
        <f>'公立【男】'!G22</f>
        <v>0</v>
      </c>
      <c r="H23" s="289">
        <f>'公立【男】'!H22</f>
        <v>0</v>
      </c>
      <c r="I23" s="289">
        <f>'公立【男】'!I22</f>
        <v>0</v>
      </c>
      <c r="J23" s="290">
        <f>'公立【男】'!J22</f>
        <v>0</v>
      </c>
      <c r="K23" s="291">
        <f>'公立【男】'!K22</f>
        <v>0</v>
      </c>
      <c r="L23" s="291">
        <f>M23+N23</f>
        <v>0</v>
      </c>
      <c r="M23" s="288">
        <f>'公立【男】'!M22</f>
        <v>0</v>
      </c>
      <c r="N23" s="290">
        <f>'公立【男】'!N22</f>
        <v>0</v>
      </c>
      <c r="O23" s="291">
        <f>'公立【男】'!O22</f>
        <v>0</v>
      </c>
      <c r="P23" s="292">
        <f>'公立【男】'!P22</f>
        <v>0</v>
      </c>
      <c r="Q23" s="293">
        <f>'公立【男】'!Q22</f>
        <v>0</v>
      </c>
      <c r="R23" s="291">
        <f>'公立【男】'!R22</f>
        <v>0</v>
      </c>
      <c r="S23" s="291">
        <f>'公立【男】'!S22</f>
        <v>0</v>
      </c>
      <c r="T23" s="352">
        <f>'公立【男】'!T22</f>
        <v>0</v>
      </c>
      <c r="U23" s="288">
        <f>'公立【男】'!U22</f>
        <v>0</v>
      </c>
      <c r="V23" s="286">
        <f>'公立【男】'!V22</f>
        <v>0</v>
      </c>
    </row>
    <row r="24" s="242" customFormat="1" ht="13.5">
      <c r="B24" s="296"/>
    </row>
    <row r="25" spans="2:22" s="242" customFormat="1" ht="14.25" thickBot="1">
      <c r="B25" s="297" t="s">
        <v>20</v>
      </c>
      <c r="U25" s="243"/>
      <c r="V25" s="243"/>
    </row>
    <row r="26" spans="2:22" s="242" customFormat="1" ht="13.5">
      <c r="B26" s="251" t="s">
        <v>9</v>
      </c>
      <c r="C26" s="298">
        <f>D26+K26+L26+O26+P26+Q26+R26+S26+T26</f>
        <v>99.99999999999997</v>
      </c>
      <c r="D26" s="299">
        <f aca="true" t="shared" si="8" ref="D26:T26">D6/$C6*100</f>
        <v>64.95430751486114</v>
      </c>
      <c r="E26" s="300">
        <f t="shared" si="8"/>
        <v>63.5524798154556</v>
      </c>
      <c r="F26" s="301">
        <f t="shared" si="8"/>
        <v>1.3308490817141336</v>
      </c>
      <c r="G26" s="300">
        <f t="shared" si="8"/>
        <v>0.03548930884571023</v>
      </c>
      <c r="H26" s="301">
        <f t="shared" si="8"/>
        <v>0</v>
      </c>
      <c r="I26" s="300">
        <f t="shared" si="8"/>
        <v>0.03548930884571023</v>
      </c>
      <c r="J26" s="302">
        <f t="shared" si="8"/>
        <v>0</v>
      </c>
      <c r="K26" s="303">
        <f t="shared" si="8"/>
        <v>11.072664359861593</v>
      </c>
      <c r="L26" s="303">
        <f t="shared" si="8"/>
        <v>6.982521515393487</v>
      </c>
      <c r="M26" s="304">
        <f t="shared" si="8"/>
        <v>1.8720610416112147</v>
      </c>
      <c r="N26" s="302">
        <f t="shared" si="8"/>
        <v>5.110460473782273</v>
      </c>
      <c r="O26" s="303">
        <f t="shared" si="8"/>
        <v>0.5500842871085085</v>
      </c>
      <c r="P26" s="304">
        <f t="shared" si="8"/>
        <v>10.16768698429598</v>
      </c>
      <c r="Q26" s="305">
        <f t="shared" si="8"/>
        <v>0.026616981634282673</v>
      </c>
      <c r="R26" s="303">
        <f t="shared" si="8"/>
        <v>0.3637654156685299</v>
      </c>
      <c r="S26" s="303">
        <f t="shared" si="8"/>
        <v>5.88235294117647</v>
      </c>
      <c r="T26" s="306">
        <f t="shared" si="8"/>
        <v>0</v>
      </c>
      <c r="U26" s="307">
        <f aca="true" t="shared" si="9" ref="U26:V31">U6/$C6*100</f>
        <v>0.008872327211427557</v>
      </c>
      <c r="V26" s="353">
        <f t="shared" si="9"/>
        <v>0</v>
      </c>
    </row>
    <row r="27" spans="2:22" s="242" customFormat="1" ht="13.5">
      <c r="B27" s="263" t="s">
        <v>10</v>
      </c>
      <c r="C27" s="309">
        <f aca="true" t="shared" si="10" ref="C27:C43">D27+K27+L27+O27+P27+Q27+R27+S27+T27</f>
        <v>99.99999999999997</v>
      </c>
      <c r="D27" s="310">
        <f aca="true" t="shared" si="11" ref="D27:T27">D7/$C7*100</f>
        <v>69.25591022987253</v>
      </c>
      <c r="E27" s="311">
        <f t="shared" si="11"/>
        <v>68.06841703889313</v>
      </c>
      <c r="F27" s="312">
        <f t="shared" si="11"/>
        <v>1.1439154592003486</v>
      </c>
      <c r="G27" s="311">
        <f t="shared" si="11"/>
        <v>0.0435777317790609</v>
      </c>
      <c r="H27" s="312">
        <f t="shared" si="11"/>
        <v>0</v>
      </c>
      <c r="I27" s="311">
        <f t="shared" si="11"/>
        <v>0</v>
      </c>
      <c r="J27" s="313">
        <f t="shared" si="11"/>
        <v>0</v>
      </c>
      <c r="K27" s="314">
        <f t="shared" si="11"/>
        <v>10.611177688201328</v>
      </c>
      <c r="L27" s="314">
        <f t="shared" si="11"/>
        <v>6.743653992809675</v>
      </c>
      <c r="M27" s="315">
        <f t="shared" si="11"/>
        <v>1.6232705087700183</v>
      </c>
      <c r="N27" s="313">
        <f t="shared" si="11"/>
        <v>5.120383484039656</v>
      </c>
      <c r="O27" s="314">
        <f t="shared" si="11"/>
        <v>0.38130515306678286</v>
      </c>
      <c r="P27" s="315">
        <f t="shared" si="11"/>
        <v>6.155354613792352</v>
      </c>
      <c r="Q27" s="316">
        <f t="shared" si="11"/>
        <v>0.032683298834295674</v>
      </c>
      <c r="R27" s="314">
        <f t="shared" si="11"/>
        <v>0.38130515306678286</v>
      </c>
      <c r="S27" s="314">
        <f t="shared" si="11"/>
        <v>6.438609870356247</v>
      </c>
      <c r="T27" s="317">
        <f t="shared" si="11"/>
        <v>0</v>
      </c>
      <c r="U27" s="318">
        <f t="shared" si="9"/>
        <v>0.010894432944765225</v>
      </c>
      <c r="V27" s="354">
        <f t="shared" si="9"/>
        <v>0</v>
      </c>
    </row>
    <row r="28" spans="2:22" s="242" customFormat="1" ht="13.5">
      <c r="B28" s="263" t="s">
        <v>11</v>
      </c>
      <c r="C28" s="309">
        <f t="shared" si="10"/>
        <v>100</v>
      </c>
      <c r="D28" s="310">
        <f aca="true" t="shared" si="12" ref="D28:T28">D8/$C8*100</f>
        <v>33.33333333333333</v>
      </c>
      <c r="E28" s="311">
        <f t="shared" si="12"/>
        <v>32.075471698113205</v>
      </c>
      <c r="F28" s="312">
        <f t="shared" si="12"/>
        <v>1.257861635220126</v>
      </c>
      <c r="G28" s="311">
        <f t="shared" si="12"/>
        <v>0</v>
      </c>
      <c r="H28" s="312">
        <f t="shared" si="12"/>
        <v>0</v>
      </c>
      <c r="I28" s="311">
        <f t="shared" si="12"/>
        <v>0</v>
      </c>
      <c r="J28" s="313">
        <f t="shared" si="12"/>
        <v>0</v>
      </c>
      <c r="K28" s="314">
        <f t="shared" si="12"/>
        <v>11.949685534591195</v>
      </c>
      <c r="L28" s="314">
        <f t="shared" si="12"/>
        <v>5.660377358490567</v>
      </c>
      <c r="M28" s="315">
        <f t="shared" si="12"/>
        <v>5.660377358490567</v>
      </c>
      <c r="N28" s="313">
        <f t="shared" si="12"/>
        <v>0</v>
      </c>
      <c r="O28" s="314">
        <f t="shared" si="12"/>
        <v>8.176100628930817</v>
      </c>
      <c r="P28" s="315">
        <f t="shared" si="12"/>
        <v>40.88050314465409</v>
      </c>
      <c r="Q28" s="316">
        <f t="shared" si="12"/>
        <v>0</v>
      </c>
      <c r="R28" s="314">
        <f t="shared" si="12"/>
        <v>0</v>
      </c>
      <c r="S28" s="314">
        <f t="shared" si="12"/>
        <v>0</v>
      </c>
      <c r="T28" s="317">
        <f t="shared" si="12"/>
        <v>0</v>
      </c>
      <c r="U28" s="318">
        <f t="shared" si="9"/>
        <v>0</v>
      </c>
      <c r="V28" s="354">
        <f t="shared" si="9"/>
        <v>0</v>
      </c>
    </row>
    <row r="29" spans="2:22" s="242" customFormat="1" ht="13.5">
      <c r="B29" s="263" t="s">
        <v>12</v>
      </c>
      <c r="C29" s="309">
        <f t="shared" si="10"/>
        <v>100</v>
      </c>
      <c r="D29" s="310">
        <f aca="true" t="shared" si="13" ref="D29:T29">D9/$C9*100</f>
        <v>25.08650519031142</v>
      </c>
      <c r="E29" s="311">
        <f t="shared" si="13"/>
        <v>23.52941176470588</v>
      </c>
      <c r="F29" s="312">
        <f t="shared" si="13"/>
        <v>1.5570934256055362</v>
      </c>
      <c r="G29" s="311">
        <f t="shared" si="13"/>
        <v>0</v>
      </c>
      <c r="H29" s="312">
        <f t="shared" si="13"/>
        <v>0</v>
      </c>
      <c r="I29" s="311">
        <f t="shared" si="13"/>
        <v>0</v>
      </c>
      <c r="J29" s="313">
        <f t="shared" si="13"/>
        <v>0</v>
      </c>
      <c r="K29" s="314">
        <f t="shared" si="13"/>
        <v>12.110726643598616</v>
      </c>
      <c r="L29" s="314">
        <f t="shared" si="13"/>
        <v>0.8650519031141869</v>
      </c>
      <c r="M29" s="315">
        <f t="shared" si="13"/>
        <v>0</v>
      </c>
      <c r="N29" s="313">
        <f t="shared" si="13"/>
        <v>0.8650519031141869</v>
      </c>
      <c r="O29" s="314">
        <f t="shared" si="13"/>
        <v>0.5190311418685121</v>
      </c>
      <c r="P29" s="315">
        <f t="shared" si="13"/>
        <v>60.207612456747405</v>
      </c>
      <c r="Q29" s="316">
        <f t="shared" si="13"/>
        <v>0</v>
      </c>
      <c r="R29" s="314">
        <f t="shared" si="13"/>
        <v>0.17301038062283738</v>
      </c>
      <c r="S29" s="314">
        <f t="shared" si="13"/>
        <v>1.0380622837370241</v>
      </c>
      <c r="T29" s="317">
        <f t="shared" si="13"/>
        <v>0</v>
      </c>
      <c r="U29" s="318">
        <f t="shared" si="9"/>
        <v>0</v>
      </c>
      <c r="V29" s="354">
        <f t="shared" si="9"/>
        <v>0</v>
      </c>
    </row>
    <row r="30" spans="2:22" s="242" customFormat="1" ht="13.5">
      <c r="B30" s="263" t="s">
        <v>13</v>
      </c>
      <c r="C30" s="309">
        <f t="shared" si="10"/>
        <v>99.99999999999999</v>
      </c>
      <c r="D30" s="310">
        <f aca="true" t="shared" si="14" ref="D30:T30">D10/$C10*100</f>
        <v>45.812807881773395</v>
      </c>
      <c r="E30" s="311">
        <f t="shared" si="14"/>
        <v>39.90147783251231</v>
      </c>
      <c r="F30" s="312">
        <f t="shared" si="14"/>
        <v>5.911330049261084</v>
      </c>
      <c r="G30" s="311">
        <f t="shared" si="14"/>
        <v>0</v>
      </c>
      <c r="H30" s="312">
        <f t="shared" si="14"/>
        <v>0</v>
      </c>
      <c r="I30" s="311">
        <f t="shared" si="14"/>
        <v>0</v>
      </c>
      <c r="J30" s="313">
        <f t="shared" si="14"/>
        <v>0</v>
      </c>
      <c r="K30" s="314">
        <f t="shared" si="14"/>
        <v>26.60098522167488</v>
      </c>
      <c r="L30" s="314">
        <f t="shared" si="14"/>
        <v>1.9704433497536946</v>
      </c>
      <c r="M30" s="315">
        <f t="shared" si="14"/>
        <v>0.49261083743842365</v>
      </c>
      <c r="N30" s="313">
        <f t="shared" si="14"/>
        <v>1.477832512315271</v>
      </c>
      <c r="O30" s="314">
        <f t="shared" si="14"/>
        <v>0.49261083743842365</v>
      </c>
      <c r="P30" s="315">
        <f t="shared" si="14"/>
        <v>21.182266009852217</v>
      </c>
      <c r="Q30" s="316">
        <f t="shared" si="14"/>
        <v>0</v>
      </c>
      <c r="R30" s="314">
        <f t="shared" si="14"/>
        <v>0.49261083743842365</v>
      </c>
      <c r="S30" s="314">
        <f t="shared" si="14"/>
        <v>3.4482758620689653</v>
      </c>
      <c r="T30" s="317">
        <f t="shared" si="14"/>
        <v>0</v>
      </c>
      <c r="U30" s="318">
        <f t="shared" si="9"/>
        <v>0</v>
      </c>
      <c r="V30" s="354">
        <f t="shared" si="9"/>
        <v>0</v>
      </c>
    </row>
    <row r="31" spans="2:22" s="242" customFormat="1" ht="13.5">
      <c r="B31" s="263" t="s">
        <v>14</v>
      </c>
      <c r="C31" s="309">
        <f t="shared" si="10"/>
        <v>100</v>
      </c>
      <c r="D31" s="310">
        <f aca="true" t="shared" si="15" ref="D31:T31">D11/$C11*100</f>
        <v>29.87012987012987</v>
      </c>
      <c r="E31" s="311">
        <f t="shared" si="15"/>
        <v>29.87012987012987</v>
      </c>
      <c r="F31" s="312">
        <f t="shared" si="15"/>
        <v>0</v>
      </c>
      <c r="G31" s="311">
        <f t="shared" si="15"/>
        <v>0</v>
      </c>
      <c r="H31" s="312">
        <f t="shared" si="15"/>
        <v>0</v>
      </c>
      <c r="I31" s="311">
        <f t="shared" si="15"/>
        <v>0</v>
      </c>
      <c r="J31" s="313">
        <f t="shared" si="15"/>
        <v>0</v>
      </c>
      <c r="K31" s="314">
        <f t="shared" si="15"/>
        <v>18.181818181818183</v>
      </c>
      <c r="L31" s="314">
        <f t="shared" si="15"/>
        <v>0</v>
      </c>
      <c r="M31" s="315">
        <f t="shared" si="15"/>
        <v>0</v>
      </c>
      <c r="N31" s="313">
        <f t="shared" si="15"/>
        <v>0</v>
      </c>
      <c r="O31" s="314">
        <f t="shared" si="15"/>
        <v>7.792207792207792</v>
      </c>
      <c r="P31" s="315">
        <f t="shared" si="15"/>
        <v>42.857142857142854</v>
      </c>
      <c r="Q31" s="316">
        <f t="shared" si="15"/>
        <v>0</v>
      </c>
      <c r="R31" s="314">
        <f t="shared" si="15"/>
        <v>0</v>
      </c>
      <c r="S31" s="314">
        <f t="shared" si="15"/>
        <v>1.2987012987012987</v>
      </c>
      <c r="T31" s="317">
        <f t="shared" si="15"/>
        <v>0</v>
      </c>
      <c r="U31" s="318">
        <f t="shared" si="9"/>
        <v>0</v>
      </c>
      <c r="V31" s="354">
        <f t="shared" si="9"/>
        <v>0</v>
      </c>
    </row>
    <row r="32" spans="2:22" s="242" customFormat="1" ht="13.5">
      <c r="B32" s="263" t="s">
        <v>15</v>
      </c>
      <c r="C32" s="309">
        <f t="shared" si="10"/>
        <v>0</v>
      </c>
      <c r="D32" s="310">
        <v>0</v>
      </c>
      <c r="E32" s="311">
        <v>0</v>
      </c>
      <c r="F32" s="312">
        <v>0</v>
      </c>
      <c r="G32" s="311">
        <v>0</v>
      </c>
      <c r="H32" s="312">
        <v>0</v>
      </c>
      <c r="I32" s="311">
        <v>0</v>
      </c>
      <c r="J32" s="313">
        <v>0</v>
      </c>
      <c r="K32" s="314">
        <v>0</v>
      </c>
      <c r="L32" s="314">
        <v>0</v>
      </c>
      <c r="M32" s="315">
        <v>0</v>
      </c>
      <c r="N32" s="313">
        <v>0</v>
      </c>
      <c r="O32" s="314">
        <v>0</v>
      </c>
      <c r="P32" s="315">
        <v>0</v>
      </c>
      <c r="Q32" s="316">
        <v>0</v>
      </c>
      <c r="R32" s="314">
        <v>0</v>
      </c>
      <c r="S32" s="314">
        <v>0</v>
      </c>
      <c r="T32" s="317">
        <v>0</v>
      </c>
      <c r="U32" s="318">
        <v>0</v>
      </c>
      <c r="V32" s="354">
        <v>0</v>
      </c>
    </row>
    <row r="33" spans="2:22" s="242" customFormat="1" ht="13.5">
      <c r="B33" s="263" t="s">
        <v>32</v>
      </c>
      <c r="C33" s="309">
        <f t="shared" si="10"/>
        <v>100</v>
      </c>
      <c r="D33" s="310">
        <f aca="true" t="shared" si="16" ref="D33:T33">D13/$C13*100</f>
        <v>100</v>
      </c>
      <c r="E33" s="311">
        <f t="shared" si="16"/>
        <v>0</v>
      </c>
      <c r="F33" s="312">
        <f t="shared" si="16"/>
        <v>0</v>
      </c>
      <c r="G33" s="311">
        <f t="shared" si="16"/>
        <v>0</v>
      </c>
      <c r="H33" s="312">
        <f t="shared" si="16"/>
        <v>0</v>
      </c>
      <c r="I33" s="311">
        <f t="shared" si="16"/>
        <v>100</v>
      </c>
      <c r="J33" s="313">
        <f t="shared" si="16"/>
        <v>0</v>
      </c>
      <c r="K33" s="314">
        <f t="shared" si="16"/>
        <v>0</v>
      </c>
      <c r="L33" s="314">
        <f t="shared" si="16"/>
        <v>0</v>
      </c>
      <c r="M33" s="315">
        <f t="shared" si="16"/>
        <v>0</v>
      </c>
      <c r="N33" s="313">
        <f t="shared" si="16"/>
        <v>0</v>
      </c>
      <c r="O33" s="314">
        <f t="shared" si="16"/>
        <v>0</v>
      </c>
      <c r="P33" s="315">
        <f t="shared" si="16"/>
        <v>0</v>
      </c>
      <c r="Q33" s="316">
        <f t="shared" si="16"/>
        <v>0</v>
      </c>
      <c r="R33" s="314">
        <f t="shared" si="16"/>
        <v>0</v>
      </c>
      <c r="S33" s="314">
        <f t="shared" si="16"/>
        <v>0</v>
      </c>
      <c r="T33" s="317">
        <f t="shared" si="16"/>
        <v>0</v>
      </c>
      <c r="U33" s="318">
        <f aca="true" t="shared" si="17" ref="U33:V42">U13/$C13*100</f>
        <v>0</v>
      </c>
      <c r="V33" s="354">
        <f t="shared" si="17"/>
        <v>0</v>
      </c>
    </row>
    <row r="34" spans="2:22" s="242" customFormat="1" ht="13.5">
      <c r="B34" s="263" t="s">
        <v>16</v>
      </c>
      <c r="C34" s="309">
        <f t="shared" si="10"/>
        <v>100</v>
      </c>
      <c r="D34" s="310">
        <f aca="true" t="shared" si="18" ref="D34:T35">D14/$C14*100</f>
        <v>79.3103448275862</v>
      </c>
      <c r="E34" s="311">
        <f t="shared" si="18"/>
        <v>79.3103448275862</v>
      </c>
      <c r="F34" s="312">
        <f t="shared" si="18"/>
        <v>0</v>
      </c>
      <c r="G34" s="311">
        <f t="shared" si="18"/>
        <v>0</v>
      </c>
      <c r="H34" s="312">
        <f t="shared" si="18"/>
        <v>0</v>
      </c>
      <c r="I34" s="311">
        <f t="shared" si="18"/>
        <v>0</v>
      </c>
      <c r="J34" s="313">
        <f t="shared" si="18"/>
        <v>0</v>
      </c>
      <c r="K34" s="314">
        <f t="shared" si="18"/>
        <v>6.896551724137931</v>
      </c>
      <c r="L34" s="314">
        <f t="shared" si="18"/>
        <v>0</v>
      </c>
      <c r="M34" s="315">
        <f t="shared" si="18"/>
        <v>0</v>
      </c>
      <c r="N34" s="313">
        <f t="shared" si="18"/>
        <v>0</v>
      </c>
      <c r="O34" s="314">
        <f t="shared" si="18"/>
        <v>3.4482758620689653</v>
      </c>
      <c r="P34" s="315">
        <f t="shared" si="18"/>
        <v>5.172413793103448</v>
      </c>
      <c r="Q34" s="316">
        <f t="shared" si="18"/>
        <v>0</v>
      </c>
      <c r="R34" s="314">
        <f t="shared" si="18"/>
        <v>0</v>
      </c>
      <c r="S34" s="314">
        <f t="shared" si="18"/>
        <v>5.172413793103448</v>
      </c>
      <c r="T34" s="317">
        <f t="shared" si="18"/>
        <v>0</v>
      </c>
      <c r="U34" s="318">
        <f t="shared" si="17"/>
        <v>0</v>
      </c>
      <c r="V34" s="354">
        <f t="shared" si="17"/>
        <v>0</v>
      </c>
    </row>
    <row r="35" spans="2:22" s="242" customFormat="1" ht="13.5">
      <c r="B35" s="263" t="s">
        <v>33</v>
      </c>
      <c r="C35" s="309">
        <f t="shared" si="10"/>
        <v>100</v>
      </c>
      <c r="D35" s="310">
        <f t="shared" si="18"/>
        <v>25</v>
      </c>
      <c r="E35" s="311">
        <f t="shared" si="18"/>
        <v>25</v>
      </c>
      <c r="F35" s="312">
        <f t="shared" si="18"/>
        <v>0</v>
      </c>
      <c r="G35" s="311">
        <f t="shared" si="18"/>
        <v>0</v>
      </c>
      <c r="H35" s="312">
        <f t="shared" si="18"/>
        <v>0</v>
      </c>
      <c r="I35" s="311">
        <f t="shared" si="18"/>
        <v>0</v>
      </c>
      <c r="J35" s="313">
        <f t="shared" si="18"/>
        <v>0</v>
      </c>
      <c r="K35" s="314">
        <f t="shared" si="18"/>
        <v>12.5</v>
      </c>
      <c r="L35" s="314">
        <f t="shared" si="18"/>
        <v>0</v>
      </c>
      <c r="M35" s="315">
        <f t="shared" si="18"/>
        <v>0</v>
      </c>
      <c r="N35" s="313">
        <f t="shared" si="18"/>
        <v>0</v>
      </c>
      <c r="O35" s="314">
        <f t="shared" si="18"/>
        <v>0</v>
      </c>
      <c r="P35" s="315">
        <f t="shared" si="18"/>
        <v>62.5</v>
      </c>
      <c r="Q35" s="316">
        <f t="shared" si="18"/>
        <v>0</v>
      </c>
      <c r="R35" s="314">
        <f t="shared" si="18"/>
        <v>0</v>
      </c>
      <c r="S35" s="314">
        <f t="shared" si="18"/>
        <v>0</v>
      </c>
      <c r="T35" s="317">
        <f t="shared" si="18"/>
        <v>0</v>
      </c>
      <c r="U35" s="318">
        <f t="shared" si="17"/>
        <v>0</v>
      </c>
      <c r="V35" s="354">
        <f t="shared" si="17"/>
        <v>0</v>
      </c>
    </row>
    <row r="36" spans="2:22" s="242" customFormat="1" ht="13.5">
      <c r="B36" s="263" t="s">
        <v>17</v>
      </c>
      <c r="C36" s="309">
        <f t="shared" si="10"/>
        <v>99.99999999999999</v>
      </c>
      <c r="D36" s="310">
        <f aca="true" t="shared" si="19" ref="D36:T36">D16/$C16*100</f>
        <v>39.21568627450981</v>
      </c>
      <c r="E36" s="311">
        <f t="shared" si="19"/>
        <v>34.64052287581699</v>
      </c>
      <c r="F36" s="312">
        <f t="shared" si="19"/>
        <v>4.57516339869281</v>
      </c>
      <c r="G36" s="311">
        <f t="shared" si="19"/>
        <v>0</v>
      </c>
      <c r="H36" s="312">
        <f t="shared" si="19"/>
        <v>0</v>
      </c>
      <c r="I36" s="311">
        <f t="shared" si="19"/>
        <v>0</v>
      </c>
      <c r="J36" s="313">
        <f t="shared" si="19"/>
        <v>0</v>
      </c>
      <c r="K36" s="314">
        <f t="shared" si="19"/>
        <v>31.045751633986928</v>
      </c>
      <c r="L36" s="314">
        <f t="shared" si="19"/>
        <v>0</v>
      </c>
      <c r="M36" s="315">
        <f t="shared" si="19"/>
        <v>0</v>
      </c>
      <c r="N36" s="313">
        <f t="shared" si="19"/>
        <v>0</v>
      </c>
      <c r="O36" s="314">
        <f t="shared" si="19"/>
        <v>0.6535947712418301</v>
      </c>
      <c r="P36" s="315">
        <f t="shared" si="19"/>
        <v>23.856209150326798</v>
      </c>
      <c r="Q36" s="316">
        <f t="shared" si="19"/>
        <v>0</v>
      </c>
      <c r="R36" s="314">
        <f t="shared" si="19"/>
        <v>1.3071895424836601</v>
      </c>
      <c r="S36" s="314">
        <f t="shared" si="19"/>
        <v>3.9215686274509802</v>
      </c>
      <c r="T36" s="317">
        <f t="shared" si="19"/>
        <v>0</v>
      </c>
      <c r="U36" s="318">
        <f t="shared" si="17"/>
        <v>0</v>
      </c>
      <c r="V36" s="354">
        <f t="shared" si="17"/>
        <v>0</v>
      </c>
    </row>
    <row r="37" spans="2:22" s="242" customFormat="1" ht="13.5">
      <c r="B37" s="263" t="s">
        <v>18</v>
      </c>
      <c r="C37" s="320">
        <f t="shared" si="10"/>
        <v>100.00000000000001</v>
      </c>
      <c r="D37" s="310">
        <f aca="true" t="shared" si="20" ref="D37:T37">D17/$C17*100</f>
        <v>68.38340486409156</v>
      </c>
      <c r="E37" s="311">
        <f t="shared" si="20"/>
        <v>67.23891273247496</v>
      </c>
      <c r="F37" s="312">
        <f t="shared" si="20"/>
        <v>1.144492131616595</v>
      </c>
      <c r="G37" s="311">
        <f t="shared" si="20"/>
        <v>0</v>
      </c>
      <c r="H37" s="312">
        <f t="shared" si="20"/>
        <v>0</v>
      </c>
      <c r="I37" s="311">
        <f t="shared" si="20"/>
        <v>0</v>
      </c>
      <c r="J37" s="313">
        <f t="shared" si="20"/>
        <v>0</v>
      </c>
      <c r="K37" s="314">
        <f t="shared" si="20"/>
        <v>2.432045779685265</v>
      </c>
      <c r="L37" s="314">
        <f t="shared" si="20"/>
        <v>21.45922746781116</v>
      </c>
      <c r="M37" s="315">
        <f t="shared" si="20"/>
        <v>7.439198855507868</v>
      </c>
      <c r="N37" s="313">
        <f t="shared" si="20"/>
        <v>14.020028612303289</v>
      </c>
      <c r="O37" s="314">
        <f t="shared" si="20"/>
        <v>0</v>
      </c>
      <c r="P37" s="315">
        <f t="shared" si="20"/>
        <v>1.5736766809728182</v>
      </c>
      <c r="Q37" s="316">
        <f t="shared" si="20"/>
        <v>0</v>
      </c>
      <c r="R37" s="314">
        <f t="shared" si="20"/>
        <v>0</v>
      </c>
      <c r="S37" s="314">
        <f t="shared" si="20"/>
        <v>6.151645207439199</v>
      </c>
      <c r="T37" s="317">
        <f t="shared" si="20"/>
        <v>0</v>
      </c>
      <c r="U37" s="318">
        <f t="shared" si="17"/>
        <v>0</v>
      </c>
      <c r="V37" s="354">
        <f t="shared" si="17"/>
        <v>0</v>
      </c>
    </row>
    <row r="38" spans="2:22" s="242" customFormat="1" ht="13.5">
      <c r="B38" s="273" t="s">
        <v>19</v>
      </c>
      <c r="C38" s="309">
        <f t="shared" si="10"/>
        <v>100</v>
      </c>
      <c r="D38" s="321">
        <f aca="true" t="shared" si="21" ref="D38:T38">D18/$C18*100</f>
        <v>7.643312101910828</v>
      </c>
      <c r="E38" s="322">
        <f t="shared" si="21"/>
        <v>5.095541401273886</v>
      </c>
      <c r="F38" s="323">
        <f t="shared" si="21"/>
        <v>2.547770700636943</v>
      </c>
      <c r="G38" s="322">
        <f t="shared" si="21"/>
        <v>0</v>
      </c>
      <c r="H38" s="323">
        <f t="shared" si="21"/>
        <v>0</v>
      </c>
      <c r="I38" s="322">
        <f t="shared" si="21"/>
        <v>0</v>
      </c>
      <c r="J38" s="324">
        <f t="shared" si="21"/>
        <v>0</v>
      </c>
      <c r="K38" s="325">
        <f t="shared" si="21"/>
        <v>8.280254777070063</v>
      </c>
      <c r="L38" s="325">
        <f t="shared" si="21"/>
        <v>3.1847133757961785</v>
      </c>
      <c r="M38" s="326">
        <f t="shared" si="21"/>
        <v>2.547770700636943</v>
      </c>
      <c r="N38" s="324">
        <f t="shared" si="21"/>
        <v>0.6369426751592357</v>
      </c>
      <c r="O38" s="325">
        <f t="shared" si="21"/>
        <v>8.9171974522293</v>
      </c>
      <c r="P38" s="326">
        <f t="shared" si="21"/>
        <v>46.496815286624205</v>
      </c>
      <c r="Q38" s="327">
        <f t="shared" si="21"/>
        <v>2.547770700636943</v>
      </c>
      <c r="R38" s="325">
        <f t="shared" si="21"/>
        <v>19.745222929936308</v>
      </c>
      <c r="S38" s="325">
        <f t="shared" si="21"/>
        <v>3.1847133757961785</v>
      </c>
      <c r="T38" s="328">
        <f t="shared" si="21"/>
        <v>0</v>
      </c>
      <c r="U38" s="329">
        <f t="shared" si="17"/>
        <v>0</v>
      </c>
      <c r="V38" s="355">
        <f t="shared" si="17"/>
        <v>0</v>
      </c>
    </row>
    <row r="39" spans="2:22" s="242" customFormat="1" ht="13.5">
      <c r="B39" s="263" t="s">
        <v>10</v>
      </c>
      <c r="C39" s="309">
        <f t="shared" si="10"/>
        <v>100.00000000000001</v>
      </c>
      <c r="D39" s="310">
        <f aca="true" t="shared" si="22" ref="D39:T39">D19/$C19*100</f>
        <v>9.482758620689655</v>
      </c>
      <c r="E39" s="311">
        <f t="shared" si="22"/>
        <v>6.0344827586206895</v>
      </c>
      <c r="F39" s="312">
        <f t="shared" si="22"/>
        <v>3.4482758620689653</v>
      </c>
      <c r="G39" s="311">
        <f t="shared" si="22"/>
        <v>0</v>
      </c>
      <c r="H39" s="312">
        <f t="shared" si="22"/>
        <v>0</v>
      </c>
      <c r="I39" s="311">
        <f t="shared" si="22"/>
        <v>0</v>
      </c>
      <c r="J39" s="313">
        <f t="shared" si="22"/>
        <v>0</v>
      </c>
      <c r="K39" s="314">
        <f t="shared" si="22"/>
        <v>8.620689655172415</v>
      </c>
      <c r="L39" s="314">
        <f t="shared" si="22"/>
        <v>1.7241379310344827</v>
      </c>
      <c r="M39" s="315">
        <f t="shared" si="22"/>
        <v>1.7241379310344827</v>
      </c>
      <c r="N39" s="313">
        <f t="shared" si="22"/>
        <v>0</v>
      </c>
      <c r="O39" s="314">
        <f t="shared" si="22"/>
        <v>10.344827586206897</v>
      </c>
      <c r="P39" s="315">
        <f t="shared" si="22"/>
        <v>39.6551724137931</v>
      </c>
      <c r="Q39" s="316">
        <f t="shared" si="22"/>
        <v>2.586206896551724</v>
      </c>
      <c r="R39" s="314">
        <f t="shared" si="22"/>
        <v>24.137931034482758</v>
      </c>
      <c r="S39" s="314">
        <f t="shared" si="22"/>
        <v>3.4482758620689653</v>
      </c>
      <c r="T39" s="317">
        <f t="shared" si="22"/>
        <v>0</v>
      </c>
      <c r="U39" s="318">
        <f t="shared" si="17"/>
        <v>0</v>
      </c>
      <c r="V39" s="354">
        <f t="shared" si="17"/>
        <v>0</v>
      </c>
    </row>
    <row r="40" spans="2:22" s="242" customFormat="1" ht="13.5">
      <c r="B40" s="263" t="s">
        <v>11</v>
      </c>
      <c r="C40" s="309">
        <f t="shared" si="10"/>
        <v>99.99999999999999</v>
      </c>
      <c r="D40" s="310">
        <f aca="true" t="shared" si="23" ref="D40:T40">D20/$C20*100</f>
        <v>0</v>
      </c>
      <c r="E40" s="311">
        <f t="shared" si="23"/>
        <v>0</v>
      </c>
      <c r="F40" s="312">
        <f t="shared" si="23"/>
        <v>0</v>
      </c>
      <c r="G40" s="311">
        <f t="shared" si="23"/>
        <v>0</v>
      </c>
      <c r="H40" s="312">
        <f t="shared" si="23"/>
        <v>0</v>
      </c>
      <c r="I40" s="311">
        <f t="shared" si="23"/>
        <v>0</v>
      </c>
      <c r="J40" s="313">
        <f t="shared" si="23"/>
        <v>0</v>
      </c>
      <c r="K40" s="314">
        <f t="shared" si="23"/>
        <v>8.333333333333332</v>
      </c>
      <c r="L40" s="314">
        <f t="shared" si="23"/>
        <v>0</v>
      </c>
      <c r="M40" s="315">
        <f t="shared" si="23"/>
        <v>0</v>
      </c>
      <c r="N40" s="313">
        <f t="shared" si="23"/>
        <v>0</v>
      </c>
      <c r="O40" s="314">
        <f t="shared" si="23"/>
        <v>16.666666666666664</v>
      </c>
      <c r="P40" s="315">
        <f t="shared" si="23"/>
        <v>66.66666666666666</v>
      </c>
      <c r="Q40" s="316">
        <f t="shared" si="23"/>
        <v>0</v>
      </c>
      <c r="R40" s="314">
        <f t="shared" si="23"/>
        <v>0</v>
      </c>
      <c r="S40" s="314">
        <f t="shared" si="23"/>
        <v>8.333333333333332</v>
      </c>
      <c r="T40" s="317">
        <f t="shared" si="23"/>
        <v>0</v>
      </c>
      <c r="U40" s="318">
        <f t="shared" si="17"/>
        <v>0</v>
      </c>
      <c r="V40" s="354">
        <f t="shared" si="17"/>
        <v>0</v>
      </c>
    </row>
    <row r="41" spans="2:22" s="242" customFormat="1" ht="13.5">
      <c r="B41" s="263" t="s">
        <v>12</v>
      </c>
      <c r="C41" s="309">
        <f t="shared" si="10"/>
        <v>99.99999999999999</v>
      </c>
      <c r="D41" s="310">
        <f aca="true" t="shared" si="24" ref="D41:T41">D21/$C21*100</f>
        <v>0</v>
      </c>
      <c r="E41" s="311">
        <f t="shared" si="24"/>
        <v>0</v>
      </c>
      <c r="F41" s="312">
        <f t="shared" si="24"/>
        <v>0</v>
      </c>
      <c r="G41" s="311">
        <f t="shared" si="24"/>
        <v>0</v>
      </c>
      <c r="H41" s="312">
        <f t="shared" si="24"/>
        <v>0</v>
      </c>
      <c r="I41" s="311">
        <f t="shared" si="24"/>
        <v>0</v>
      </c>
      <c r="J41" s="313">
        <f t="shared" si="24"/>
        <v>0</v>
      </c>
      <c r="K41" s="314">
        <f t="shared" si="24"/>
        <v>10.526315789473683</v>
      </c>
      <c r="L41" s="314">
        <f t="shared" si="24"/>
        <v>5.263157894736842</v>
      </c>
      <c r="M41" s="315">
        <f t="shared" si="24"/>
        <v>0</v>
      </c>
      <c r="N41" s="313">
        <f t="shared" si="24"/>
        <v>5.263157894736842</v>
      </c>
      <c r="O41" s="314">
        <f t="shared" si="24"/>
        <v>0</v>
      </c>
      <c r="P41" s="315">
        <f t="shared" si="24"/>
        <v>78.94736842105263</v>
      </c>
      <c r="Q41" s="316">
        <f t="shared" si="24"/>
        <v>5.263157894736842</v>
      </c>
      <c r="R41" s="314">
        <f t="shared" si="24"/>
        <v>0</v>
      </c>
      <c r="S41" s="314">
        <f t="shared" si="24"/>
        <v>0</v>
      </c>
      <c r="T41" s="317">
        <f t="shared" si="24"/>
        <v>0</v>
      </c>
      <c r="U41" s="318">
        <f t="shared" si="17"/>
        <v>0</v>
      </c>
      <c r="V41" s="354">
        <f t="shared" si="17"/>
        <v>0</v>
      </c>
    </row>
    <row r="42" spans="2:22" s="242" customFormat="1" ht="13.5">
      <c r="B42" s="263" t="s">
        <v>13</v>
      </c>
      <c r="C42" s="309">
        <f t="shared" si="10"/>
        <v>100</v>
      </c>
      <c r="D42" s="310">
        <f aca="true" t="shared" si="25" ref="D42:T42">D22/$C22*100</f>
        <v>10</v>
      </c>
      <c r="E42" s="311">
        <f t="shared" si="25"/>
        <v>10</v>
      </c>
      <c r="F42" s="312">
        <f t="shared" si="25"/>
        <v>0</v>
      </c>
      <c r="G42" s="311">
        <f t="shared" si="25"/>
        <v>0</v>
      </c>
      <c r="H42" s="312">
        <f t="shared" si="25"/>
        <v>0</v>
      </c>
      <c r="I42" s="311">
        <f t="shared" si="25"/>
        <v>0</v>
      </c>
      <c r="J42" s="313">
        <f t="shared" si="25"/>
        <v>0</v>
      </c>
      <c r="K42" s="314">
        <f t="shared" si="25"/>
        <v>0</v>
      </c>
      <c r="L42" s="314">
        <f t="shared" si="25"/>
        <v>20</v>
      </c>
      <c r="M42" s="315">
        <f t="shared" si="25"/>
        <v>20</v>
      </c>
      <c r="N42" s="313">
        <f t="shared" si="25"/>
        <v>0</v>
      </c>
      <c r="O42" s="314">
        <f t="shared" si="25"/>
        <v>0</v>
      </c>
      <c r="P42" s="315">
        <f t="shared" si="25"/>
        <v>40</v>
      </c>
      <c r="Q42" s="316">
        <f t="shared" si="25"/>
        <v>0</v>
      </c>
      <c r="R42" s="314">
        <f t="shared" si="25"/>
        <v>30</v>
      </c>
      <c r="S42" s="314">
        <f t="shared" si="25"/>
        <v>0</v>
      </c>
      <c r="T42" s="317">
        <f t="shared" si="25"/>
        <v>0</v>
      </c>
      <c r="U42" s="318">
        <f t="shared" si="17"/>
        <v>0</v>
      </c>
      <c r="V42" s="354">
        <f t="shared" si="17"/>
        <v>0</v>
      </c>
    </row>
    <row r="43" spans="2:22" s="242" customFormat="1" ht="14.25" thickBot="1">
      <c r="B43" s="285" t="s">
        <v>15</v>
      </c>
      <c r="C43" s="331">
        <f t="shared" si="10"/>
        <v>0</v>
      </c>
      <c r="D43" s="332">
        <v>0</v>
      </c>
      <c r="E43" s="333">
        <v>0</v>
      </c>
      <c r="F43" s="334">
        <v>0</v>
      </c>
      <c r="G43" s="333">
        <v>0</v>
      </c>
      <c r="H43" s="334">
        <v>0</v>
      </c>
      <c r="I43" s="333">
        <v>0</v>
      </c>
      <c r="J43" s="335">
        <v>0</v>
      </c>
      <c r="K43" s="336">
        <v>0</v>
      </c>
      <c r="L43" s="336">
        <v>0</v>
      </c>
      <c r="M43" s="337">
        <v>0</v>
      </c>
      <c r="N43" s="335">
        <v>0</v>
      </c>
      <c r="O43" s="336">
        <v>0</v>
      </c>
      <c r="P43" s="337">
        <v>0</v>
      </c>
      <c r="Q43" s="338">
        <v>0</v>
      </c>
      <c r="R43" s="336">
        <v>0</v>
      </c>
      <c r="S43" s="336">
        <v>0</v>
      </c>
      <c r="T43" s="339">
        <v>0</v>
      </c>
      <c r="U43" s="340">
        <v>0</v>
      </c>
      <c r="V43" s="356">
        <v>0</v>
      </c>
    </row>
    <row r="45" spans="2:3" ht="13.5">
      <c r="B45" s="357" t="s">
        <v>54</v>
      </c>
      <c r="C45" s="344" t="s">
        <v>53</v>
      </c>
    </row>
    <row r="46" spans="2:3" ht="13.5">
      <c r="B46" s="357" t="s">
        <v>55</v>
      </c>
      <c r="C46" s="344" t="s">
        <v>56</v>
      </c>
    </row>
  </sheetData>
  <sheetProtection/>
  <mergeCells count="24">
    <mergeCell ref="U3:V3"/>
    <mergeCell ref="U4:V4"/>
    <mergeCell ref="B3:B5"/>
    <mergeCell ref="C3:C4"/>
    <mergeCell ref="D3:J3"/>
    <mergeCell ref="M3:N3"/>
    <mergeCell ref="I4:I5"/>
    <mergeCell ref="D4:D5"/>
    <mergeCell ref="E4:E5"/>
    <mergeCell ref="F4:F5"/>
    <mergeCell ref="G4:G5"/>
    <mergeCell ref="H4:H5"/>
    <mergeCell ref="P3:Q3"/>
    <mergeCell ref="P4:P5"/>
    <mergeCell ref="Q4:Q5"/>
    <mergeCell ref="N4:N5"/>
    <mergeCell ref="O4:O5"/>
    <mergeCell ref="R4:R5"/>
    <mergeCell ref="S4:S5"/>
    <mergeCell ref="T4:T5"/>
    <mergeCell ref="J4:J5"/>
    <mergeCell ref="K4:K5"/>
    <mergeCell ref="L4:L5"/>
    <mergeCell ref="M4:M5"/>
  </mergeCells>
  <printOptions horizontalCentered="1"/>
  <pageMargins left="0" right="0" top="0.5905511811023623" bottom="0.3937007874015748" header="0.3937007874015748" footer="0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46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125" defaultRowHeight="13.5"/>
  <cols>
    <col min="1" max="1" width="3.75390625" style="344" customWidth="1"/>
    <col min="2" max="2" width="11.125" style="344" customWidth="1"/>
    <col min="3" max="3" width="11.25390625" style="344" customWidth="1"/>
    <col min="4" max="4" width="9.375" style="344" customWidth="1"/>
    <col min="5" max="10" width="7.50390625" style="344" customWidth="1"/>
    <col min="11" max="11" width="8.75390625" style="344" customWidth="1"/>
    <col min="12" max="12" width="8.625" style="344" customWidth="1"/>
    <col min="13" max="14" width="7.375" style="344" customWidth="1"/>
    <col min="15" max="15" width="8.25390625" style="344" customWidth="1"/>
    <col min="16" max="17" width="7.50390625" style="344" customWidth="1"/>
    <col min="18" max="18" width="7.625" style="344" customWidth="1"/>
    <col min="19" max="19" width="7.50390625" style="344" customWidth="1"/>
    <col min="20" max="20" width="6.25390625" style="344" customWidth="1"/>
    <col min="21" max="22" width="7.50390625" style="344" customWidth="1"/>
    <col min="23" max="247" width="9.00390625" style="344" customWidth="1"/>
    <col min="248" max="248" width="10.625" style="344" customWidth="1"/>
    <col min="249" max="249" width="11.25390625" style="344" bestFit="1" customWidth="1"/>
    <col min="250" max="250" width="9.25390625" style="344" bestFit="1" customWidth="1"/>
    <col min="251" max="251" width="7.50390625" style="344" customWidth="1"/>
    <col min="252" max="16384" width="7.125" style="344" customWidth="1"/>
  </cols>
  <sheetData>
    <row r="1" ht="17.25">
      <c r="B1" s="343" t="s">
        <v>44</v>
      </c>
    </row>
    <row r="2" spans="2:22" ht="18" thickBot="1">
      <c r="B2" s="343"/>
      <c r="U2" s="345"/>
      <c r="V2" s="346" t="str">
        <f>'国・公・私立計【男女】'!V2</f>
        <v>平成28年３月卒業</v>
      </c>
    </row>
    <row r="3" spans="2:22" s="242" customFormat="1" ht="34.5" customHeight="1">
      <c r="B3" s="577" t="s">
        <v>0</v>
      </c>
      <c r="C3" s="580" t="s">
        <v>1</v>
      </c>
      <c r="D3" s="582" t="s">
        <v>2</v>
      </c>
      <c r="E3" s="583"/>
      <c r="F3" s="583"/>
      <c r="G3" s="583"/>
      <c r="H3" s="583"/>
      <c r="I3" s="583"/>
      <c r="J3" s="584"/>
      <c r="K3" s="245" t="s">
        <v>21</v>
      </c>
      <c r="L3" s="246" t="s">
        <v>22</v>
      </c>
      <c r="M3" s="585" t="s">
        <v>3</v>
      </c>
      <c r="N3" s="586"/>
      <c r="O3" s="245" t="s">
        <v>23</v>
      </c>
      <c r="P3" s="601" t="s">
        <v>52</v>
      </c>
      <c r="Q3" s="582"/>
      <c r="R3" s="245" t="s">
        <v>24</v>
      </c>
      <c r="S3" s="245" t="s">
        <v>25</v>
      </c>
      <c r="T3" s="247" t="s">
        <v>26</v>
      </c>
      <c r="U3" s="585" t="s">
        <v>28</v>
      </c>
      <c r="V3" s="606"/>
    </row>
    <row r="4" spans="2:22" s="242" customFormat="1" ht="32.25" customHeight="1">
      <c r="B4" s="578"/>
      <c r="C4" s="581"/>
      <c r="D4" s="621" t="s">
        <v>4</v>
      </c>
      <c r="E4" s="623" t="s">
        <v>5</v>
      </c>
      <c r="F4" s="619" t="s">
        <v>58</v>
      </c>
      <c r="G4" s="619" t="s">
        <v>59</v>
      </c>
      <c r="H4" s="619" t="s">
        <v>60</v>
      </c>
      <c r="I4" s="619" t="s">
        <v>61</v>
      </c>
      <c r="J4" s="613" t="s">
        <v>62</v>
      </c>
      <c r="K4" s="595" t="s">
        <v>63</v>
      </c>
      <c r="L4" s="615" t="s">
        <v>4</v>
      </c>
      <c r="M4" s="617" t="s">
        <v>64</v>
      </c>
      <c r="N4" s="613" t="s">
        <v>6</v>
      </c>
      <c r="O4" s="595" t="s">
        <v>65</v>
      </c>
      <c r="P4" s="602" t="s">
        <v>66</v>
      </c>
      <c r="Q4" s="604" t="s">
        <v>67</v>
      </c>
      <c r="R4" s="595" t="s">
        <v>68</v>
      </c>
      <c r="S4" s="609" t="s">
        <v>7</v>
      </c>
      <c r="T4" s="611" t="s">
        <v>27</v>
      </c>
      <c r="U4" s="607" t="s">
        <v>57</v>
      </c>
      <c r="V4" s="608"/>
    </row>
    <row r="5" spans="2:22" s="242" customFormat="1" ht="69.75" customHeight="1" thickBot="1">
      <c r="B5" s="579"/>
      <c r="C5" s="249" t="s">
        <v>8</v>
      </c>
      <c r="D5" s="622"/>
      <c r="E5" s="624"/>
      <c r="F5" s="620"/>
      <c r="G5" s="620"/>
      <c r="H5" s="620"/>
      <c r="I5" s="620"/>
      <c r="J5" s="614"/>
      <c r="K5" s="596"/>
      <c r="L5" s="616"/>
      <c r="M5" s="618"/>
      <c r="N5" s="614"/>
      <c r="O5" s="596"/>
      <c r="P5" s="603"/>
      <c r="Q5" s="605"/>
      <c r="R5" s="596"/>
      <c r="S5" s="610"/>
      <c r="T5" s="612"/>
      <c r="U5" s="358" t="s">
        <v>69</v>
      </c>
      <c r="V5" s="348" t="s">
        <v>70</v>
      </c>
    </row>
    <row r="6" spans="2:22" ht="13.5">
      <c r="B6" s="359" t="s">
        <v>9</v>
      </c>
      <c r="C6" s="360">
        <f>SUM(C7:C17)</f>
        <v>11314</v>
      </c>
      <c r="D6" s="361">
        <f aca="true" t="shared" si="0" ref="D6:K6">SUM(D7:D17)</f>
        <v>7824</v>
      </c>
      <c r="E6" s="362">
        <f t="shared" si="0"/>
        <v>6674</v>
      </c>
      <c r="F6" s="363">
        <f t="shared" si="0"/>
        <v>1074</v>
      </c>
      <c r="G6" s="363">
        <f t="shared" si="0"/>
        <v>6</v>
      </c>
      <c r="H6" s="363">
        <f t="shared" si="0"/>
        <v>0</v>
      </c>
      <c r="I6" s="363">
        <f t="shared" si="0"/>
        <v>70</v>
      </c>
      <c r="J6" s="364">
        <f t="shared" si="0"/>
        <v>0</v>
      </c>
      <c r="K6" s="365">
        <f t="shared" si="0"/>
        <v>1860</v>
      </c>
      <c r="L6" s="365">
        <f>M6+N6</f>
        <v>388</v>
      </c>
      <c r="M6" s="366">
        <f aca="true" t="shared" si="1" ref="M6:T6">SUM(M7:M17)</f>
        <v>147</v>
      </c>
      <c r="N6" s="364">
        <f t="shared" si="1"/>
        <v>241</v>
      </c>
      <c r="O6" s="365">
        <f t="shared" si="1"/>
        <v>11</v>
      </c>
      <c r="P6" s="367">
        <f t="shared" si="1"/>
        <v>673</v>
      </c>
      <c r="Q6" s="361">
        <f t="shared" si="1"/>
        <v>3</v>
      </c>
      <c r="R6" s="365">
        <f t="shared" si="1"/>
        <v>116</v>
      </c>
      <c r="S6" s="365">
        <f t="shared" si="1"/>
        <v>436</v>
      </c>
      <c r="T6" s="368">
        <f t="shared" si="1"/>
        <v>3</v>
      </c>
      <c r="U6" s="369">
        <f>SUM(U7:U17)</f>
        <v>3</v>
      </c>
      <c r="V6" s="370">
        <f>SUM(V7:V17)</f>
        <v>0</v>
      </c>
    </row>
    <row r="7" spans="2:22" ht="13.5">
      <c r="B7" s="371" t="s">
        <v>10</v>
      </c>
      <c r="C7" s="372">
        <f aca="true" t="shared" si="2" ref="C7:C23">D7+K7+L7+O7+P7+Q7+R7+S7+T7</f>
        <v>9506</v>
      </c>
      <c r="D7" s="373">
        <f>SUM(E7:J7)</f>
        <v>6754</v>
      </c>
      <c r="E7" s="374">
        <f>'公立【女】'!E7+'国・私立【女】'!E7+'国・私立【女】'!E10</f>
        <v>5841</v>
      </c>
      <c r="F7" s="375">
        <f>'公立【女】'!F7+'国・私立【女】'!F7+'国・私立【女】'!F10</f>
        <v>907</v>
      </c>
      <c r="G7" s="375">
        <f>'公立【女】'!G7+'国・私立【女】'!G7+'国・私立【女】'!G10</f>
        <v>6</v>
      </c>
      <c r="H7" s="375">
        <f>'公立【女】'!H7+'国・私立【女】'!H7+'国・私立【女】'!H10</f>
        <v>0</v>
      </c>
      <c r="I7" s="375">
        <f>'公立【女】'!I7+'国・私立【女】'!I7+'国・私立【女】'!I10</f>
        <v>0</v>
      </c>
      <c r="J7" s="376">
        <f>'公立【女】'!J7+'国・私立【女】'!J7+'国・私立【女】'!J10</f>
        <v>0</v>
      </c>
      <c r="K7" s="377">
        <f>'公立【女】'!K7+'国・私立【女】'!K7+'国・私立【女】'!K10</f>
        <v>1574</v>
      </c>
      <c r="L7" s="377">
        <f>M7+N7</f>
        <v>303</v>
      </c>
      <c r="M7" s="378">
        <f>'公立【女】'!M7+'国・私立【女】'!M7+'国・私立【女】'!M10</f>
        <v>115</v>
      </c>
      <c r="N7" s="376">
        <f>'公立【女】'!N7+'国・私立【女】'!N7+'国・私立【女】'!N10</f>
        <v>188</v>
      </c>
      <c r="O7" s="377">
        <f>'公立【女】'!O7+'国・私立【女】'!O7+'国・私立【女】'!O10</f>
        <v>8</v>
      </c>
      <c r="P7" s="374">
        <f>'公立【女】'!P7+'国・私立【女】'!P7+'国・私立【女】'!P10</f>
        <v>387</v>
      </c>
      <c r="Q7" s="379">
        <f>'公立【女】'!Q7+'国・私立【女】'!Q7+'国・私立【女】'!Q10</f>
        <v>2</v>
      </c>
      <c r="R7" s="377">
        <f>'公立【女】'!R7+'国・私立【女】'!R7+'国・私立【女】'!R10</f>
        <v>104</v>
      </c>
      <c r="S7" s="377">
        <f>'公立【女】'!S7+'国・私立【女】'!S7+'国・私立【女】'!S10</f>
        <v>371</v>
      </c>
      <c r="T7" s="380">
        <f>'公立【女】'!T7+'国・私立【女】'!T7+'国・私立【女】'!T10</f>
        <v>3</v>
      </c>
      <c r="U7" s="381">
        <f>'公立【女】'!U7+'国・私立【女】'!U7+'国・私立【女】'!U10</f>
        <v>2</v>
      </c>
      <c r="V7" s="372">
        <f>'公立【女】'!V7+'国・私立【女】'!V7+'国・私立【女】'!V10</f>
        <v>0</v>
      </c>
    </row>
    <row r="8" spans="2:22" ht="13.5">
      <c r="B8" s="371" t="s">
        <v>11</v>
      </c>
      <c r="C8" s="372">
        <f t="shared" si="2"/>
        <v>148</v>
      </c>
      <c r="D8" s="373">
        <f aca="true" t="shared" si="3" ref="D8:D16">SUM(E8:J8)</f>
        <v>41</v>
      </c>
      <c r="E8" s="374">
        <f>'公立【女】'!E8</f>
        <v>26</v>
      </c>
      <c r="F8" s="375">
        <f>'公立【女】'!F8</f>
        <v>15</v>
      </c>
      <c r="G8" s="375">
        <f>'公立【女】'!G8</f>
        <v>0</v>
      </c>
      <c r="H8" s="375">
        <f>'公立【女】'!H8</f>
        <v>0</v>
      </c>
      <c r="I8" s="375">
        <f>'公立【女】'!I8</f>
        <v>0</v>
      </c>
      <c r="J8" s="376">
        <f>'公立【女】'!J8</f>
        <v>0</v>
      </c>
      <c r="K8" s="377">
        <f>'公立【女】'!K8</f>
        <v>41</v>
      </c>
      <c r="L8" s="377">
        <f aca="true" t="shared" si="4" ref="L8:L16">M8+N8</f>
        <v>4</v>
      </c>
      <c r="M8" s="378">
        <f>'公立【女】'!M8</f>
        <v>4</v>
      </c>
      <c r="N8" s="376">
        <f>'公立【女】'!N8</f>
        <v>0</v>
      </c>
      <c r="O8" s="377">
        <f>'公立【女】'!O8</f>
        <v>0</v>
      </c>
      <c r="P8" s="374">
        <f>'公立【女】'!P8</f>
        <v>56</v>
      </c>
      <c r="Q8" s="379">
        <f>'公立【女】'!Q8</f>
        <v>0</v>
      </c>
      <c r="R8" s="377">
        <f>'公立【女】'!R8</f>
        <v>1</v>
      </c>
      <c r="S8" s="377">
        <f>'公立【女】'!S8</f>
        <v>5</v>
      </c>
      <c r="T8" s="380">
        <f>'公立【女】'!T8</f>
        <v>0</v>
      </c>
      <c r="U8" s="381">
        <f>'公立【女】'!U8</f>
        <v>0</v>
      </c>
      <c r="V8" s="372">
        <f>'公立【女】'!V8</f>
        <v>0</v>
      </c>
    </row>
    <row r="9" spans="2:22" ht="13.5">
      <c r="B9" s="371" t="s">
        <v>12</v>
      </c>
      <c r="C9" s="372">
        <f t="shared" si="2"/>
        <v>66</v>
      </c>
      <c r="D9" s="373">
        <f t="shared" si="3"/>
        <v>15</v>
      </c>
      <c r="E9" s="374">
        <f>'公立【女】'!E9</f>
        <v>10</v>
      </c>
      <c r="F9" s="375">
        <f>'公立【女】'!F9</f>
        <v>5</v>
      </c>
      <c r="G9" s="375">
        <f>'公立【女】'!G9</f>
        <v>0</v>
      </c>
      <c r="H9" s="375">
        <f>'公立【女】'!H9</f>
        <v>0</v>
      </c>
      <c r="I9" s="375">
        <f>'公立【女】'!I9</f>
        <v>0</v>
      </c>
      <c r="J9" s="376">
        <f>'公立【女】'!J9</f>
        <v>0</v>
      </c>
      <c r="K9" s="377">
        <f>'公立【女】'!K9</f>
        <v>12</v>
      </c>
      <c r="L9" s="377">
        <f t="shared" si="4"/>
        <v>0</v>
      </c>
      <c r="M9" s="378">
        <f>'公立【女】'!M9</f>
        <v>0</v>
      </c>
      <c r="N9" s="376">
        <f>'公立【女】'!N9</f>
        <v>0</v>
      </c>
      <c r="O9" s="377">
        <f>'公立【女】'!O9</f>
        <v>0</v>
      </c>
      <c r="P9" s="374">
        <f>'公立【女】'!P9</f>
        <v>36</v>
      </c>
      <c r="Q9" s="379">
        <f>'公立【女】'!Q9</f>
        <v>0</v>
      </c>
      <c r="R9" s="377">
        <f>'公立【女】'!R9</f>
        <v>3</v>
      </c>
      <c r="S9" s="377">
        <f>'公立【女】'!S9</f>
        <v>0</v>
      </c>
      <c r="T9" s="380">
        <f>'公立【女】'!T9</f>
        <v>0</v>
      </c>
      <c r="U9" s="381">
        <f>'公立【女】'!U9</f>
        <v>0</v>
      </c>
      <c r="V9" s="372">
        <f>'公立【女】'!V9</f>
        <v>0</v>
      </c>
    </row>
    <row r="10" spans="2:22" ht="13.5">
      <c r="B10" s="371" t="s">
        <v>13</v>
      </c>
      <c r="C10" s="372">
        <f t="shared" si="2"/>
        <v>250</v>
      </c>
      <c r="D10" s="373">
        <f t="shared" si="3"/>
        <v>95</v>
      </c>
      <c r="E10" s="374">
        <f>'公立【女】'!E10+'国・私立【女】'!E11</f>
        <v>61</v>
      </c>
      <c r="F10" s="375">
        <f>'公立【女】'!F10+'国・私立【女】'!F11</f>
        <v>34</v>
      </c>
      <c r="G10" s="375">
        <f>'公立【女】'!G10+'国・私立【女】'!G11</f>
        <v>0</v>
      </c>
      <c r="H10" s="375">
        <f>'公立【女】'!H10+'国・私立【女】'!H11</f>
        <v>0</v>
      </c>
      <c r="I10" s="375">
        <f>'公立【女】'!I10+'国・私立【女】'!I11</f>
        <v>0</v>
      </c>
      <c r="J10" s="376">
        <f>'公立【女】'!J10+'国・私立【女】'!J11</f>
        <v>0</v>
      </c>
      <c r="K10" s="377">
        <f>'公立【女】'!K10+'国・私立【女】'!K11</f>
        <v>60</v>
      </c>
      <c r="L10" s="377">
        <f t="shared" si="4"/>
        <v>5</v>
      </c>
      <c r="M10" s="378">
        <f>'公立【女】'!M10+'国・私立【女】'!M11</f>
        <v>0</v>
      </c>
      <c r="N10" s="376">
        <f>'公立【女】'!N10+'国・私立【女】'!N11</f>
        <v>5</v>
      </c>
      <c r="O10" s="377">
        <f>'公立【女】'!O10+'国・私立【女】'!O11</f>
        <v>0</v>
      </c>
      <c r="P10" s="374">
        <f>'公立【女】'!P10+'国・私立【女】'!P11</f>
        <v>80</v>
      </c>
      <c r="Q10" s="379">
        <f>'公立【女】'!Q10+'国・私立【女】'!Q11</f>
        <v>0</v>
      </c>
      <c r="R10" s="377">
        <f>'公立【女】'!R10+'国・私立【女】'!R11</f>
        <v>0</v>
      </c>
      <c r="S10" s="377">
        <f>'公立【女】'!S10+'国・私立【女】'!S11</f>
        <v>10</v>
      </c>
      <c r="T10" s="380">
        <f>'公立【女】'!T10+'国・私立【女】'!T11</f>
        <v>0</v>
      </c>
      <c r="U10" s="381">
        <f>'公立【女】'!U10+'国・私立【女】'!U11</f>
        <v>0</v>
      </c>
      <c r="V10" s="372">
        <f>'公立【女】'!V10+'国・私立【女】'!V11</f>
        <v>0</v>
      </c>
    </row>
    <row r="11" spans="2:22" ht="13.5">
      <c r="B11" s="371" t="s">
        <v>14</v>
      </c>
      <c r="C11" s="372">
        <f t="shared" si="2"/>
        <v>17</v>
      </c>
      <c r="D11" s="373">
        <f t="shared" si="3"/>
        <v>5</v>
      </c>
      <c r="E11" s="374">
        <f>'公立【女】'!E11</f>
        <v>2</v>
      </c>
      <c r="F11" s="375">
        <f>'公立【女】'!F11</f>
        <v>3</v>
      </c>
      <c r="G11" s="375">
        <f>'公立【女】'!G11</f>
        <v>0</v>
      </c>
      <c r="H11" s="375">
        <f>'公立【女】'!H11</f>
        <v>0</v>
      </c>
      <c r="I11" s="375">
        <f>'公立【女】'!I11</f>
        <v>0</v>
      </c>
      <c r="J11" s="376">
        <f>'公立【女】'!J11</f>
        <v>0</v>
      </c>
      <c r="K11" s="377">
        <f>'公立【女】'!K11</f>
        <v>3</v>
      </c>
      <c r="L11" s="377">
        <f t="shared" si="4"/>
        <v>0</v>
      </c>
      <c r="M11" s="378">
        <f>'公立【女】'!M11</f>
        <v>0</v>
      </c>
      <c r="N11" s="376">
        <f>'公立【女】'!N11</f>
        <v>0</v>
      </c>
      <c r="O11" s="377">
        <f>'公立【女】'!O11</f>
        <v>0</v>
      </c>
      <c r="P11" s="374">
        <f>'公立【女】'!P11</f>
        <v>9</v>
      </c>
      <c r="Q11" s="379">
        <f>'公立【女】'!Q11</f>
        <v>0</v>
      </c>
      <c r="R11" s="377">
        <f>'公立【女】'!R11</f>
        <v>0</v>
      </c>
      <c r="S11" s="377">
        <f>'公立【女】'!S11</f>
        <v>0</v>
      </c>
      <c r="T11" s="380">
        <f>'公立【女】'!T11</f>
        <v>0</v>
      </c>
      <c r="U11" s="381">
        <f>'公立【女】'!U11</f>
        <v>0</v>
      </c>
      <c r="V11" s="372">
        <f>'公立【女】'!V11</f>
        <v>0</v>
      </c>
    </row>
    <row r="12" spans="2:22" ht="13.5">
      <c r="B12" s="371" t="s">
        <v>15</v>
      </c>
      <c r="C12" s="372">
        <f t="shared" si="2"/>
        <v>7</v>
      </c>
      <c r="D12" s="373">
        <f t="shared" si="3"/>
        <v>0</v>
      </c>
      <c r="E12" s="374">
        <f>'公立【女】'!E12</f>
        <v>0</v>
      </c>
      <c r="F12" s="375">
        <f>'公立【女】'!F12</f>
        <v>0</v>
      </c>
      <c r="G12" s="375">
        <f>'公立【女】'!G12</f>
        <v>0</v>
      </c>
      <c r="H12" s="375">
        <f>'公立【女】'!H12</f>
        <v>0</v>
      </c>
      <c r="I12" s="375">
        <f>'公立【女】'!I12</f>
        <v>0</v>
      </c>
      <c r="J12" s="376">
        <f>'公立【女】'!J12</f>
        <v>0</v>
      </c>
      <c r="K12" s="377">
        <f>'公立【女】'!K12</f>
        <v>0</v>
      </c>
      <c r="L12" s="377">
        <f t="shared" si="4"/>
        <v>2</v>
      </c>
      <c r="M12" s="378">
        <f>'公立【女】'!M12</f>
        <v>2</v>
      </c>
      <c r="N12" s="376">
        <f>'公立【女】'!N12</f>
        <v>0</v>
      </c>
      <c r="O12" s="377">
        <f>'公立【女】'!O12</f>
        <v>0</v>
      </c>
      <c r="P12" s="374">
        <f>'公立【女】'!P12</f>
        <v>5</v>
      </c>
      <c r="Q12" s="379">
        <f>'公立【女】'!Q12</f>
        <v>0</v>
      </c>
      <c r="R12" s="377">
        <f>'公立【女】'!R12</f>
        <v>0</v>
      </c>
      <c r="S12" s="377">
        <f>'公立【女】'!S12</f>
        <v>0</v>
      </c>
      <c r="T12" s="380">
        <f>'公立【女】'!T12</f>
        <v>0</v>
      </c>
      <c r="U12" s="381">
        <f>'公立【女】'!U12</f>
        <v>0</v>
      </c>
      <c r="V12" s="372">
        <f>'公立【女】'!V12</f>
        <v>0</v>
      </c>
    </row>
    <row r="13" spans="2:22" ht="13.5">
      <c r="B13" s="371" t="s">
        <v>32</v>
      </c>
      <c r="C13" s="372">
        <f t="shared" si="2"/>
        <v>70</v>
      </c>
      <c r="D13" s="373">
        <f t="shared" si="3"/>
        <v>70</v>
      </c>
      <c r="E13" s="374">
        <f>'国・私立【女】'!E12</f>
        <v>0</v>
      </c>
      <c r="F13" s="375">
        <f>'国・私立【女】'!F12</f>
        <v>0</v>
      </c>
      <c r="G13" s="375">
        <f>'国・私立【女】'!G12</f>
        <v>0</v>
      </c>
      <c r="H13" s="375">
        <f>'国・私立【女】'!H12</f>
        <v>0</v>
      </c>
      <c r="I13" s="375">
        <f>'国・私立【女】'!I12</f>
        <v>70</v>
      </c>
      <c r="J13" s="376">
        <f>'国・私立【女】'!J12</f>
        <v>0</v>
      </c>
      <c r="K13" s="377">
        <f>'国・私立【女】'!K12</f>
        <v>0</v>
      </c>
      <c r="L13" s="377">
        <f t="shared" si="4"/>
        <v>0</v>
      </c>
      <c r="M13" s="378">
        <f>'国・私立【女】'!M12</f>
        <v>0</v>
      </c>
      <c r="N13" s="376">
        <f>'国・私立【女】'!N12</f>
        <v>0</v>
      </c>
      <c r="O13" s="377">
        <f>'国・私立【女】'!O12</f>
        <v>0</v>
      </c>
      <c r="P13" s="374">
        <f>'国・私立【女】'!P12</f>
        <v>0</v>
      </c>
      <c r="Q13" s="379">
        <f>'国・私立【女】'!Q12</f>
        <v>0</v>
      </c>
      <c r="R13" s="377">
        <f>'国・私立【女】'!R12</f>
        <v>0</v>
      </c>
      <c r="S13" s="377">
        <f>'国・私立【女】'!S12</f>
        <v>0</v>
      </c>
      <c r="T13" s="380">
        <f>'国・私立【女】'!T12</f>
        <v>0</v>
      </c>
      <c r="U13" s="381">
        <f>'国・私立【女】'!U12</f>
        <v>0</v>
      </c>
      <c r="V13" s="372">
        <f>'国・私立【女】'!V12</f>
        <v>0</v>
      </c>
    </row>
    <row r="14" spans="2:22" ht="13.5">
      <c r="B14" s="371" t="s">
        <v>16</v>
      </c>
      <c r="C14" s="372">
        <f t="shared" si="2"/>
        <v>15</v>
      </c>
      <c r="D14" s="373">
        <f t="shared" si="3"/>
        <v>9</v>
      </c>
      <c r="E14" s="374">
        <f>'公立【女】'!E13</f>
        <v>7</v>
      </c>
      <c r="F14" s="375">
        <f>'公立【女】'!F13</f>
        <v>2</v>
      </c>
      <c r="G14" s="375">
        <f>'公立【女】'!G13</f>
        <v>0</v>
      </c>
      <c r="H14" s="375">
        <f>'公立【女】'!H13</f>
        <v>0</v>
      </c>
      <c r="I14" s="375">
        <f>'公立【女】'!I13</f>
        <v>0</v>
      </c>
      <c r="J14" s="376">
        <f>'公立【女】'!J13</f>
        <v>0</v>
      </c>
      <c r="K14" s="377">
        <f>'公立【女】'!K13</f>
        <v>3</v>
      </c>
      <c r="L14" s="377">
        <f t="shared" si="4"/>
        <v>1</v>
      </c>
      <c r="M14" s="378">
        <f>'公立【女】'!M13</f>
        <v>0</v>
      </c>
      <c r="N14" s="376">
        <f>'公立【女】'!N13</f>
        <v>1</v>
      </c>
      <c r="O14" s="377">
        <f>'公立【女】'!O13</f>
        <v>0</v>
      </c>
      <c r="P14" s="374">
        <f>'公立【女】'!P13</f>
        <v>1</v>
      </c>
      <c r="Q14" s="379">
        <f>'公立【女】'!Q13</f>
        <v>0</v>
      </c>
      <c r="R14" s="377">
        <f>'公立【女】'!R13</f>
        <v>0</v>
      </c>
      <c r="S14" s="377">
        <f>'公立【女】'!S13</f>
        <v>1</v>
      </c>
      <c r="T14" s="380">
        <f>'公立【女】'!T13</f>
        <v>0</v>
      </c>
      <c r="U14" s="381">
        <f>'公立【女】'!U13</f>
        <v>0</v>
      </c>
      <c r="V14" s="372">
        <f>'公立【女】'!V13</f>
        <v>0</v>
      </c>
    </row>
    <row r="15" spans="2:22" ht="13.5">
      <c r="B15" s="371" t="s">
        <v>33</v>
      </c>
      <c r="C15" s="372">
        <f t="shared" si="2"/>
        <v>23</v>
      </c>
      <c r="D15" s="373">
        <f>'公立【女】'!D14+'国・私立【女】'!D13</f>
        <v>2</v>
      </c>
      <c r="E15" s="374">
        <f>'公立【女】'!E14+'国・私立【女】'!E13</f>
        <v>1</v>
      </c>
      <c r="F15" s="375">
        <f>'公立【女】'!F14+'国・私立【女】'!F13</f>
        <v>1</v>
      </c>
      <c r="G15" s="375">
        <f>'公立【女】'!G14+'国・私立【女】'!G13</f>
        <v>0</v>
      </c>
      <c r="H15" s="375">
        <f>'公立【女】'!H14+'国・私立【女】'!H13</f>
        <v>0</v>
      </c>
      <c r="I15" s="375">
        <f>'公立【女】'!I14+'国・私立【女】'!I13</f>
        <v>0</v>
      </c>
      <c r="J15" s="376">
        <f>'公立【女】'!J14+'国・私立【女】'!J13</f>
        <v>0</v>
      </c>
      <c r="K15" s="377">
        <f>'公立【女】'!K14+'国・私立【女】'!K13</f>
        <v>8</v>
      </c>
      <c r="L15" s="377">
        <f>'公立【女】'!L14+'国・私立【女】'!L13</f>
        <v>0</v>
      </c>
      <c r="M15" s="378">
        <f>'公立【女】'!M14+'国・私立【女】'!M13</f>
        <v>0</v>
      </c>
      <c r="N15" s="376">
        <f>'公立【女】'!N14+'国・私立【女】'!N13</f>
        <v>0</v>
      </c>
      <c r="O15" s="377">
        <f>'公立【女】'!O14+'国・私立【女】'!O13</f>
        <v>0</v>
      </c>
      <c r="P15" s="374">
        <f>'公立【女】'!P14+'国・私立【女】'!P13</f>
        <v>10</v>
      </c>
      <c r="Q15" s="379">
        <f>'公立【女】'!Q14+'国・私立【女】'!Q13</f>
        <v>1</v>
      </c>
      <c r="R15" s="377">
        <f>'公立【女】'!R14+'国・私立【女】'!R13</f>
        <v>2</v>
      </c>
      <c r="S15" s="377">
        <f>'公立【女】'!S14+'国・私立【女】'!S13</f>
        <v>0</v>
      </c>
      <c r="T15" s="380">
        <f>'公立【女】'!T14+'国・私立【女】'!T13</f>
        <v>0</v>
      </c>
      <c r="U15" s="381">
        <f>'公立【女】'!U14+'国・私立【女】'!U13</f>
        <v>0</v>
      </c>
      <c r="V15" s="372">
        <f>'公立【女】'!V14+'国・私立【女】'!V13</f>
        <v>0</v>
      </c>
    </row>
    <row r="16" spans="2:22" ht="13.5">
      <c r="B16" s="371" t="s">
        <v>17</v>
      </c>
      <c r="C16" s="372">
        <f t="shared" si="2"/>
        <v>344</v>
      </c>
      <c r="D16" s="373">
        <f t="shared" si="3"/>
        <v>133</v>
      </c>
      <c r="E16" s="374">
        <f>'公立【女】'!E15+'国・私立【女】'!E14</f>
        <v>62</v>
      </c>
      <c r="F16" s="375">
        <f>'公立【女】'!F15+'国・私立【女】'!F14</f>
        <v>71</v>
      </c>
      <c r="G16" s="375">
        <f>'公立【女】'!G15+'国・私立【女】'!G14</f>
        <v>0</v>
      </c>
      <c r="H16" s="375">
        <f>'公立【女】'!H15+'国・私立【女】'!H14</f>
        <v>0</v>
      </c>
      <c r="I16" s="375">
        <f>'公立【女】'!I15+'国・私立【女】'!I14</f>
        <v>0</v>
      </c>
      <c r="J16" s="376">
        <f>'公立【女】'!J15+'国・私立【女】'!J14</f>
        <v>0</v>
      </c>
      <c r="K16" s="377">
        <f>'公立【女】'!K15+'国・私立【女】'!K14</f>
        <v>120</v>
      </c>
      <c r="L16" s="377">
        <f t="shared" si="4"/>
        <v>0</v>
      </c>
      <c r="M16" s="378">
        <f>'公立【女】'!M15+'国・私立【女】'!M14</f>
        <v>0</v>
      </c>
      <c r="N16" s="376">
        <f>'公立【女】'!N15+'国・私立【女】'!N14</f>
        <v>0</v>
      </c>
      <c r="O16" s="377">
        <f>'公立【女】'!O15+'国・私立【女】'!O14</f>
        <v>2</v>
      </c>
      <c r="P16" s="374">
        <f>'公立【女】'!P15+'国・私立【女】'!P14</f>
        <v>76</v>
      </c>
      <c r="Q16" s="379">
        <f>'公立【女】'!Q15+'国・私立【女】'!Q14</f>
        <v>0</v>
      </c>
      <c r="R16" s="377">
        <f>'公立【女】'!R15+'国・私立【女】'!R14</f>
        <v>4</v>
      </c>
      <c r="S16" s="377">
        <f>'公立【女】'!S15+'国・私立【女】'!S14</f>
        <v>9</v>
      </c>
      <c r="T16" s="380">
        <f>'公立【女】'!T15+'国・私立【女】'!T14</f>
        <v>0</v>
      </c>
      <c r="U16" s="381">
        <f>'公立【女】'!U15+'国・私立【女】'!U14</f>
        <v>1</v>
      </c>
      <c r="V16" s="372">
        <f>'公立【女】'!V15+'国・私立【女】'!V14</f>
        <v>0</v>
      </c>
    </row>
    <row r="17" spans="2:22" ht="13.5">
      <c r="B17" s="371" t="s">
        <v>18</v>
      </c>
      <c r="C17" s="372">
        <f t="shared" si="2"/>
        <v>868</v>
      </c>
      <c r="D17" s="373">
        <f aca="true" t="shared" si="5" ref="D17:D23">SUM(E17:J17)</f>
        <v>700</v>
      </c>
      <c r="E17" s="374">
        <f>'公立【女】'!E16+'国・私立【女】'!E15</f>
        <v>664</v>
      </c>
      <c r="F17" s="375">
        <f>'公立【女】'!F16+'国・私立【女】'!F15</f>
        <v>36</v>
      </c>
      <c r="G17" s="375">
        <f>'公立【女】'!G16+'国・私立【女】'!G15</f>
        <v>0</v>
      </c>
      <c r="H17" s="375">
        <f>'公立【女】'!H16+'国・私立【女】'!H15</f>
        <v>0</v>
      </c>
      <c r="I17" s="375">
        <f>'公立【女】'!I16+'国・私立【女】'!I15</f>
        <v>0</v>
      </c>
      <c r="J17" s="376">
        <f>'公立【女】'!J16+'国・私立【女】'!J15</f>
        <v>0</v>
      </c>
      <c r="K17" s="377">
        <f>'公立【女】'!K16+'国・私立【女】'!K15</f>
        <v>39</v>
      </c>
      <c r="L17" s="377">
        <f>M17+N17</f>
        <v>73</v>
      </c>
      <c r="M17" s="378">
        <f>'公立【女】'!M16+'国・私立【女】'!M15</f>
        <v>26</v>
      </c>
      <c r="N17" s="376">
        <f>'公立【女】'!N16+'国・私立【女】'!N15</f>
        <v>47</v>
      </c>
      <c r="O17" s="377">
        <f>'公立【女】'!O16+'国・私立【女】'!O15</f>
        <v>1</v>
      </c>
      <c r="P17" s="374">
        <f>'公立【女】'!P16+'国・私立【女】'!P15</f>
        <v>13</v>
      </c>
      <c r="Q17" s="379">
        <f>'公立【女】'!Q16+'国・私立【女】'!Q15</f>
        <v>0</v>
      </c>
      <c r="R17" s="377">
        <f>'公立【女】'!R16+'国・私立【女】'!R15</f>
        <v>2</v>
      </c>
      <c r="S17" s="377">
        <f>'公立【女】'!S16+'国・私立【女】'!S15</f>
        <v>40</v>
      </c>
      <c r="T17" s="380">
        <f>'公立【女】'!T16+'国・私立【女】'!T15</f>
        <v>0</v>
      </c>
      <c r="U17" s="381">
        <f>'公立【女】'!U16</f>
        <v>0</v>
      </c>
      <c r="V17" s="372">
        <f>'公立【女】'!V16</f>
        <v>0</v>
      </c>
    </row>
    <row r="18" spans="2:22" ht="13.5">
      <c r="B18" s="382" t="s">
        <v>19</v>
      </c>
      <c r="C18" s="383">
        <f>SUM(C19:C23)</f>
        <v>71</v>
      </c>
      <c r="D18" s="384">
        <f t="shared" si="5"/>
        <v>4</v>
      </c>
      <c r="E18" s="385">
        <f aca="true" t="shared" si="6" ref="E18:K18">SUM(E19:E23)</f>
        <v>1</v>
      </c>
      <c r="F18" s="386">
        <f t="shared" si="6"/>
        <v>3</v>
      </c>
      <c r="G18" s="386">
        <f t="shared" si="6"/>
        <v>0</v>
      </c>
      <c r="H18" s="386">
        <f t="shared" si="6"/>
        <v>0</v>
      </c>
      <c r="I18" s="386">
        <f t="shared" si="6"/>
        <v>0</v>
      </c>
      <c r="J18" s="387">
        <f t="shared" si="6"/>
        <v>0</v>
      </c>
      <c r="K18" s="388">
        <f t="shared" si="6"/>
        <v>7</v>
      </c>
      <c r="L18" s="388">
        <f>SUM(M18:N18)</f>
        <v>1</v>
      </c>
      <c r="M18" s="385">
        <f aca="true" t="shared" si="7" ref="M18:T18">SUM(M19:M23)</f>
        <v>1</v>
      </c>
      <c r="N18" s="387">
        <f t="shared" si="7"/>
        <v>0</v>
      </c>
      <c r="O18" s="388">
        <f t="shared" si="7"/>
        <v>2</v>
      </c>
      <c r="P18" s="389">
        <f t="shared" si="7"/>
        <v>27</v>
      </c>
      <c r="Q18" s="390">
        <f t="shared" si="7"/>
        <v>4</v>
      </c>
      <c r="R18" s="388">
        <f t="shared" si="7"/>
        <v>18</v>
      </c>
      <c r="S18" s="388">
        <f t="shared" si="7"/>
        <v>7</v>
      </c>
      <c r="T18" s="391">
        <f t="shared" si="7"/>
        <v>1</v>
      </c>
      <c r="U18" s="392">
        <f>SUM(U19:U23)</f>
        <v>0</v>
      </c>
      <c r="V18" s="393">
        <f>SUM(V19:V23)</f>
        <v>0</v>
      </c>
    </row>
    <row r="19" spans="2:22" ht="13.5">
      <c r="B19" s="371" t="s">
        <v>10</v>
      </c>
      <c r="C19" s="372">
        <f t="shared" si="2"/>
        <v>60</v>
      </c>
      <c r="D19" s="373">
        <f t="shared" si="5"/>
        <v>3</v>
      </c>
      <c r="E19" s="378">
        <f>'公立【女】'!E18</f>
        <v>1</v>
      </c>
      <c r="F19" s="375">
        <f>'公立【女】'!F18</f>
        <v>2</v>
      </c>
      <c r="G19" s="375">
        <f>'公立【女】'!G18</f>
        <v>0</v>
      </c>
      <c r="H19" s="375">
        <f>'公立【女】'!H18</f>
        <v>0</v>
      </c>
      <c r="I19" s="375">
        <f>'公立【女】'!I18</f>
        <v>0</v>
      </c>
      <c r="J19" s="376">
        <f>'公立【女】'!J18</f>
        <v>0</v>
      </c>
      <c r="K19" s="377">
        <f>'公立【女】'!K18</f>
        <v>6</v>
      </c>
      <c r="L19" s="377">
        <f>M19+N19</f>
        <v>0</v>
      </c>
      <c r="M19" s="378">
        <f>'公立【女】'!M18</f>
        <v>0</v>
      </c>
      <c r="N19" s="376">
        <f>'公立【女】'!N18</f>
        <v>0</v>
      </c>
      <c r="O19" s="377">
        <f>'公立【女】'!O18</f>
        <v>0</v>
      </c>
      <c r="P19" s="374">
        <f>'公立【女】'!P18</f>
        <v>25</v>
      </c>
      <c r="Q19" s="379">
        <f>'公立【女】'!Q18</f>
        <v>4</v>
      </c>
      <c r="R19" s="377">
        <f>'公立【女】'!R18</f>
        <v>15</v>
      </c>
      <c r="S19" s="377">
        <f>'公立【女】'!S18</f>
        <v>6</v>
      </c>
      <c r="T19" s="380">
        <f>'公立【女】'!T18</f>
        <v>1</v>
      </c>
      <c r="U19" s="381">
        <f>'公立【女】'!U18</f>
        <v>0</v>
      </c>
      <c r="V19" s="372">
        <f>'公立【女】'!V18</f>
        <v>0</v>
      </c>
    </row>
    <row r="20" spans="2:22" ht="13.5">
      <c r="B20" s="371" t="s">
        <v>11</v>
      </c>
      <c r="C20" s="372">
        <f t="shared" si="2"/>
        <v>3</v>
      </c>
      <c r="D20" s="373">
        <f t="shared" si="5"/>
        <v>0</v>
      </c>
      <c r="E20" s="378">
        <f>'公立【女】'!E19</f>
        <v>0</v>
      </c>
      <c r="F20" s="375">
        <f>'公立【女】'!F19</f>
        <v>0</v>
      </c>
      <c r="G20" s="375">
        <f>'公立【女】'!G19</f>
        <v>0</v>
      </c>
      <c r="H20" s="375">
        <f>'公立【女】'!H19</f>
        <v>0</v>
      </c>
      <c r="I20" s="375">
        <f>'公立【女】'!I19</f>
        <v>0</v>
      </c>
      <c r="J20" s="376">
        <f>'公立【女】'!J19</f>
        <v>0</v>
      </c>
      <c r="K20" s="377">
        <f>'公立【女】'!K19</f>
        <v>0</v>
      </c>
      <c r="L20" s="377">
        <f>M20+N20</f>
        <v>0</v>
      </c>
      <c r="M20" s="378">
        <f>'公立【女】'!M19</f>
        <v>0</v>
      </c>
      <c r="N20" s="376">
        <f>'公立【女】'!N19</f>
        <v>0</v>
      </c>
      <c r="O20" s="377">
        <f>'公立【女】'!O19</f>
        <v>0</v>
      </c>
      <c r="P20" s="374">
        <f>'公立【女】'!P19</f>
        <v>2</v>
      </c>
      <c r="Q20" s="379">
        <f>'公立【女】'!Q19</f>
        <v>0</v>
      </c>
      <c r="R20" s="377">
        <f>'公立【女】'!R19</f>
        <v>1</v>
      </c>
      <c r="S20" s="377">
        <f>'公立【女】'!S19</f>
        <v>0</v>
      </c>
      <c r="T20" s="380">
        <f>'公立【女】'!T19</f>
        <v>0</v>
      </c>
      <c r="U20" s="381">
        <f>'公立【女】'!U19</f>
        <v>0</v>
      </c>
      <c r="V20" s="372">
        <f>'公立【女】'!V19</f>
        <v>0</v>
      </c>
    </row>
    <row r="21" spans="2:22" ht="13.5">
      <c r="B21" s="371" t="s">
        <v>12</v>
      </c>
      <c r="C21" s="372">
        <f t="shared" si="2"/>
        <v>1</v>
      </c>
      <c r="D21" s="373">
        <f t="shared" si="5"/>
        <v>0</v>
      </c>
      <c r="E21" s="378">
        <f>'公立【女】'!E20</f>
        <v>0</v>
      </c>
      <c r="F21" s="375">
        <f>'公立【女】'!F20</f>
        <v>0</v>
      </c>
      <c r="G21" s="375">
        <f>'公立【女】'!G20</f>
        <v>0</v>
      </c>
      <c r="H21" s="375">
        <f>'公立【女】'!H20</f>
        <v>0</v>
      </c>
      <c r="I21" s="375">
        <f>'公立【女】'!I20</f>
        <v>0</v>
      </c>
      <c r="J21" s="376">
        <f>'公立【女】'!J20</f>
        <v>0</v>
      </c>
      <c r="K21" s="377">
        <f>'公立【女】'!K20</f>
        <v>0</v>
      </c>
      <c r="L21" s="377">
        <f>M21+N21</f>
        <v>0</v>
      </c>
      <c r="M21" s="378">
        <f>'公立【女】'!M20</f>
        <v>0</v>
      </c>
      <c r="N21" s="376">
        <f>'公立【女】'!N20</f>
        <v>0</v>
      </c>
      <c r="O21" s="377">
        <f>'公立【女】'!O20</f>
        <v>0</v>
      </c>
      <c r="P21" s="374">
        <f>'公立【女】'!P20</f>
        <v>0</v>
      </c>
      <c r="Q21" s="379">
        <f>'公立【女】'!Q20</f>
        <v>0</v>
      </c>
      <c r="R21" s="377">
        <f>'公立【女】'!R20</f>
        <v>0</v>
      </c>
      <c r="S21" s="377">
        <f>'公立【女】'!S20</f>
        <v>1</v>
      </c>
      <c r="T21" s="380">
        <f>'公立【女】'!T20</f>
        <v>0</v>
      </c>
      <c r="U21" s="381">
        <f>'公立【女】'!U20</f>
        <v>0</v>
      </c>
      <c r="V21" s="372">
        <f>'公立【女】'!V20</f>
        <v>0</v>
      </c>
    </row>
    <row r="22" spans="2:22" ht="13.5">
      <c r="B22" s="371" t="s">
        <v>13</v>
      </c>
      <c r="C22" s="372">
        <f t="shared" si="2"/>
        <v>2</v>
      </c>
      <c r="D22" s="373">
        <f t="shared" si="5"/>
        <v>0</v>
      </c>
      <c r="E22" s="378">
        <f>'公立【女】'!E21</f>
        <v>0</v>
      </c>
      <c r="F22" s="375">
        <f>'公立【女】'!F21</f>
        <v>0</v>
      </c>
      <c r="G22" s="375">
        <f>'公立【女】'!G21</f>
        <v>0</v>
      </c>
      <c r="H22" s="375">
        <f>'公立【女】'!H21</f>
        <v>0</v>
      </c>
      <c r="I22" s="375">
        <f>'公立【女】'!I21</f>
        <v>0</v>
      </c>
      <c r="J22" s="376">
        <f>'公立【女】'!J21</f>
        <v>0</v>
      </c>
      <c r="K22" s="377">
        <f>'公立【女】'!K21</f>
        <v>0</v>
      </c>
      <c r="L22" s="377">
        <f>M22+N22</f>
        <v>1</v>
      </c>
      <c r="M22" s="378">
        <f>'公立【女】'!M21</f>
        <v>1</v>
      </c>
      <c r="N22" s="376">
        <f>'公立【女】'!N21</f>
        <v>0</v>
      </c>
      <c r="O22" s="377">
        <f>'公立【女】'!O21</f>
        <v>0</v>
      </c>
      <c r="P22" s="374">
        <f>'公立【女】'!P21</f>
        <v>0</v>
      </c>
      <c r="Q22" s="379">
        <f>'公立【女】'!Q21</f>
        <v>0</v>
      </c>
      <c r="R22" s="377">
        <f>'公立【女】'!R21</f>
        <v>1</v>
      </c>
      <c r="S22" s="377">
        <f>'公立【女】'!S21</f>
        <v>0</v>
      </c>
      <c r="T22" s="380">
        <f>'公立【女】'!T21</f>
        <v>0</v>
      </c>
      <c r="U22" s="381">
        <f>'公立【女】'!U21</f>
        <v>0</v>
      </c>
      <c r="V22" s="372">
        <f>'公立【女】'!V21</f>
        <v>0</v>
      </c>
    </row>
    <row r="23" spans="2:22" ht="14.25" thickBot="1">
      <c r="B23" s="394" t="s">
        <v>15</v>
      </c>
      <c r="C23" s="395">
        <f t="shared" si="2"/>
        <v>5</v>
      </c>
      <c r="D23" s="396">
        <f t="shared" si="5"/>
        <v>1</v>
      </c>
      <c r="E23" s="397">
        <f>'公立【女】'!E22</f>
        <v>0</v>
      </c>
      <c r="F23" s="398">
        <f>'公立【女】'!F22</f>
        <v>1</v>
      </c>
      <c r="G23" s="398">
        <f>'公立【女】'!G22</f>
        <v>0</v>
      </c>
      <c r="H23" s="398">
        <f>'公立【女】'!H22</f>
        <v>0</v>
      </c>
      <c r="I23" s="398">
        <f>'公立【女】'!I22</f>
        <v>0</v>
      </c>
      <c r="J23" s="399">
        <f>'公立【女】'!J22</f>
        <v>0</v>
      </c>
      <c r="K23" s="400">
        <f>'公立【女】'!K22</f>
        <v>1</v>
      </c>
      <c r="L23" s="400">
        <f>M23+N23</f>
        <v>0</v>
      </c>
      <c r="M23" s="397">
        <f>'公立【女】'!M22</f>
        <v>0</v>
      </c>
      <c r="N23" s="399">
        <f>'公立【女】'!N22</f>
        <v>0</v>
      </c>
      <c r="O23" s="400">
        <f>'公立【女】'!O22</f>
        <v>2</v>
      </c>
      <c r="P23" s="401">
        <f>'公立【女】'!P22</f>
        <v>0</v>
      </c>
      <c r="Q23" s="402">
        <f>'公立【女】'!Q22</f>
        <v>0</v>
      </c>
      <c r="R23" s="400">
        <f>'公立【女】'!R22</f>
        <v>1</v>
      </c>
      <c r="S23" s="400">
        <f>'公立【女】'!S22</f>
        <v>0</v>
      </c>
      <c r="T23" s="403">
        <f>'公立【女】'!T22</f>
        <v>0</v>
      </c>
      <c r="U23" s="404">
        <f>'公立【女】'!U22</f>
        <v>0</v>
      </c>
      <c r="V23" s="395">
        <f>'公立【女】'!V22</f>
        <v>0</v>
      </c>
    </row>
    <row r="24" ht="13.5">
      <c r="B24" s="405"/>
    </row>
    <row r="25" spans="2:22" s="242" customFormat="1" ht="14.25" thickBot="1">
      <c r="B25" s="297" t="s">
        <v>20</v>
      </c>
      <c r="U25" s="243"/>
      <c r="V25" s="243"/>
    </row>
    <row r="26" spans="2:22" s="242" customFormat="1" ht="13.5">
      <c r="B26" s="251" t="s">
        <v>9</v>
      </c>
      <c r="C26" s="298">
        <f>D26+K26+L26+O26+P26+Q26+R26+S26+T26</f>
        <v>100.00000000000001</v>
      </c>
      <c r="D26" s="299">
        <f aca="true" t="shared" si="8" ref="D26:P26">D6/$C6*100</f>
        <v>69.15326144599611</v>
      </c>
      <c r="E26" s="300">
        <f t="shared" si="8"/>
        <v>58.98886335513524</v>
      </c>
      <c r="F26" s="301">
        <f t="shared" si="8"/>
        <v>9.49266395616051</v>
      </c>
      <c r="G26" s="300">
        <f t="shared" si="8"/>
        <v>0.05303164221318721</v>
      </c>
      <c r="H26" s="301">
        <f t="shared" si="8"/>
        <v>0</v>
      </c>
      <c r="I26" s="300">
        <f t="shared" si="8"/>
        <v>0.618702492487184</v>
      </c>
      <c r="J26" s="302">
        <f t="shared" si="8"/>
        <v>0</v>
      </c>
      <c r="K26" s="303">
        <f t="shared" si="8"/>
        <v>16.439809086088033</v>
      </c>
      <c r="L26" s="303">
        <f t="shared" si="8"/>
        <v>3.4293795297861056</v>
      </c>
      <c r="M26" s="304">
        <f t="shared" si="8"/>
        <v>1.2992752342230864</v>
      </c>
      <c r="N26" s="302">
        <f t="shared" si="8"/>
        <v>2.130104295563019</v>
      </c>
      <c r="O26" s="303">
        <f t="shared" si="8"/>
        <v>0.0972246773908432</v>
      </c>
      <c r="P26" s="304">
        <f t="shared" si="8"/>
        <v>5.948382534912498</v>
      </c>
      <c r="Q26" s="305">
        <f aca="true" t="shared" si="9" ref="Q26:Q40">Q6/$C6*100</f>
        <v>0.026515821106593604</v>
      </c>
      <c r="R26" s="303">
        <f>R6/$C6*100</f>
        <v>1.0252784161216193</v>
      </c>
      <c r="S26" s="303">
        <f>S6/$C6*100</f>
        <v>3.8536326674916035</v>
      </c>
      <c r="T26" s="306">
        <f>T6/$C6*100</f>
        <v>0.026515821106593604</v>
      </c>
      <c r="U26" s="307">
        <f>U6/$C6*100</f>
        <v>0.026515821106593604</v>
      </c>
      <c r="V26" s="353">
        <f>V6/$C6*100</f>
        <v>0</v>
      </c>
    </row>
    <row r="27" spans="2:22" s="242" customFormat="1" ht="13.5">
      <c r="B27" s="263" t="s">
        <v>10</v>
      </c>
      <c r="C27" s="309">
        <f aca="true" t="shared" si="10" ref="C27:C43">D27+K27+L27+O27+P27+Q27+R27+S27+T27</f>
        <v>99.99999999999997</v>
      </c>
      <c r="D27" s="310">
        <f aca="true" t="shared" si="11" ref="D27:T27">D7/$C7*100</f>
        <v>71.04986324426677</v>
      </c>
      <c r="E27" s="311">
        <f t="shared" si="11"/>
        <v>61.44540290342941</v>
      </c>
      <c r="F27" s="312">
        <f t="shared" si="11"/>
        <v>9.541342310119925</v>
      </c>
      <c r="G27" s="311">
        <f t="shared" si="11"/>
        <v>0.06311803071744161</v>
      </c>
      <c r="H27" s="312">
        <f t="shared" si="11"/>
        <v>0</v>
      </c>
      <c r="I27" s="311">
        <f t="shared" si="11"/>
        <v>0</v>
      </c>
      <c r="J27" s="313">
        <f t="shared" si="11"/>
        <v>0</v>
      </c>
      <c r="K27" s="314">
        <f t="shared" si="11"/>
        <v>16.55796339154218</v>
      </c>
      <c r="L27" s="314">
        <f t="shared" si="11"/>
        <v>3.1874605512308016</v>
      </c>
      <c r="M27" s="315">
        <f t="shared" si="11"/>
        <v>1.209762255417631</v>
      </c>
      <c r="N27" s="313">
        <f t="shared" si="11"/>
        <v>1.9776982958131708</v>
      </c>
      <c r="O27" s="314">
        <f t="shared" si="11"/>
        <v>0.08415737428992215</v>
      </c>
      <c r="P27" s="315">
        <f t="shared" si="11"/>
        <v>4.071112981274984</v>
      </c>
      <c r="Q27" s="316">
        <f t="shared" si="9"/>
        <v>0.021039343572480537</v>
      </c>
      <c r="R27" s="314">
        <f t="shared" si="11"/>
        <v>1.094045865768988</v>
      </c>
      <c r="S27" s="314">
        <f t="shared" si="11"/>
        <v>3.90279823269514</v>
      </c>
      <c r="T27" s="317">
        <f t="shared" si="11"/>
        <v>0.031559015358720806</v>
      </c>
      <c r="U27" s="318">
        <f aca="true" t="shared" si="12" ref="U27:V31">U7/$C7*100</f>
        <v>0.021039343572480537</v>
      </c>
      <c r="V27" s="354">
        <f t="shared" si="12"/>
        <v>0</v>
      </c>
    </row>
    <row r="28" spans="2:22" s="242" customFormat="1" ht="13.5">
      <c r="B28" s="263" t="s">
        <v>11</v>
      </c>
      <c r="C28" s="309">
        <f t="shared" si="10"/>
        <v>99.99999999999999</v>
      </c>
      <c r="D28" s="310">
        <f aca="true" t="shared" si="13" ref="D28:T28">D8/$C8*100</f>
        <v>27.7027027027027</v>
      </c>
      <c r="E28" s="311">
        <f t="shared" si="13"/>
        <v>17.56756756756757</v>
      </c>
      <c r="F28" s="312">
        <f t="shared" si="13"/>
        <v>10.135135135135135</v>
      </c>
      <c r="G28" s="311">
        <f t="shared" si="13"/>
        <v>0</v>
      </c>
      <c r="H28" s="312">
        <f t="shared" si="13"/>
        <v>0</v>
      </c>
      <c r="I28" s="311">
        <f t="shared" si="13"/>
        <v>0</v>
      </c>
      <c r="J28" s="313">
        <f t="shared" si="13"/>
        <v>0</v>
      </c>
      <c r="K28" s="314">
        <f t="shared" si="13"/>
        <v>27.7027027027027</v>
      </c>
      <c r="L28" s="314">
        <f t="shared" si="13"/>
        <v>2.7027027027027026</v>
      </c>
      <c r="M28" s="315">
        <f t="shared" si="13"/>
        <v>2.7027027027027026</v>
      </c>
      <c r="N28" s="313">
        <f t="shared" si="13"/>
        <v>0</v>
      </c>
      <c r="O28" s="314">
        <f t="shared" si="13"/>
        <v>0</v>
      </c>
      <c r="P28" s="315">
        <f t="shared" si="13"/>
        <v>37.83783783783784</v>
      </c>
      <c r="Q28" s="316">
        <f t="shared" si="9"/>
        <v>0</v>
      </c>
      <c r="R28" s="314">
        <f t="shared" si="13"/>
        <v>0.6756756756756757</v>
      </c>
      <c r="S28" s="314">
        <f t="shared" si="13"/>
        <v>3.3783783783783785</v>
      </c>
      <c r="T28" s="317">
        <f t="shared" si="13"/>
        <v>0</v>
      </c>
      <c r="U28" s="318">
        <f t="shared" si="12"/>
        <v>0</v>
      </c>
      <c r="V28" s="354">
        <f t="shared" si="12"/>
        <v>0</v>
      </c>
    </row>
    <row r="29" spans="2:22" s="242" customFormat="1" ht="13.5">
      <c r="B29" s="263" t="s">
        <v>12</v>
      </c>
      <c r="C29" s="309">
        <f t="shared" si="10"/>
        <v>99.99999999999999</v>
      </c>
      <c r="D29" s="310">
        <f aca="true" t="shared" si="14" ref="D29:T29">D9/$C9*100</f>
        <v>22.727272727272727</v>
      </c>
      <c r="E29" s="311">
        <f t="shared" si="14"/>
        <v>15.151515151515152</v>
      </c>
      <c r="F29" s="312">
        <f t="shared" si="14"/>
        <v>7.575757575757576</v>
      </c>
      <c r="G29" s="311">
        <f t="shared" si="14"/>
        <v>0</v>
      </c>
      <c r="H29" s="312">
        <f t="shared" si="14"/>
        <v>0</v>
      </c>
      <c r="I29" s="311">
        <f t="shared" si="14"/>
        <v>0</v>
      </c>
      <c r="J29" s="313">
        <f t="shared" si="14"/>
        <v>0</v>
      </c>
      <c r="K29" s="314">
        <f t="shared" si="14"/>
        <v>18.181818181818183</v>
      </c>
      <c r="L29" s="314">
        <f t="shared" si="14"/>
        <v>0</v>
      </c>
      <c r="M29" s="315">
        <f t="shared" si="14"/>
        <v>0</v>
      </c>
      <c r="N29" s="313">
        <f t="shared" si="14"/>
        <v>0</v>
      </c>
      <c r="O29" s="314">
        <f t="shared" si="14"/>
        <v>0</v>
      </c>
      <c r="P29" s="315">
        <f t="shared" si="14"/>
        <v>54.54545454545454</v>
      </c>
      <c r="Q29" s="316">
        <f t="shared" si="9"/>
        <v>0</v>
      </c>
      <c r="R29" s="314">
        <f t="shared" si="14"/>
        <v>4.545454545454546</v>
      </c>
      <c r="S29" s="314">
        <f t="shared" si="14"/>
        <v>0</v>
      </c>
      <c r="T29" s="317">
        <f t="shared" si="14"/>
        <v>0</v>
      </c>
      <c r="U29" s="318">
        <f t="shared" si="12"/>
        <v>0</v>
      </c>
      <c r="V29" s="354">
        <f t="shared" si="12"/>
        <v>0</v>
      </c>
    </row>
    <row r="30" spans="2:22" s="242" customFormat="1" ht="13.5">
      <c r="B30" s="263" t="s">
        <v>13</v>
      </c>
      <c r="C30" s="309">
        <f t="shared" si="10"/>
        <v>100</v>
      </c>
      <c r="D30" s="310">
        <f aca="true" t="shared" si="15" ref="D30:T30">D10/$C10*100</f>
        <v>38</v>
      </c>
      <c r="E30" s="311">
        <f t="shared" si="15"/>
        <v>24.4</v>
      </c>
      <c r="F30" s="312">
        <f t="shared" si="15"/>
        <v>13.600000000000001</v>
      </c>
      <c r="G30" s="311">
        <f t="shared" si="15"/>
        <v>0</v>
      </c>
      <c r="H30" s="312">
        <f t="shared" si="15"/>
        <v>0</v>
      </c>
      <c r="I30" s="311">
        <f t="shared" si="15"/>
        <v>0</v>
      </c>
      <c r="J30" s="313">
        <f t="shared" si="15"/>
        <v>0</v>
      </c>
      <c r="K30" s="314">
        <f t="shared" si="15"/>
        <v>24</v>
      </c>
      <c r="L30" s="314">
        <f t="shared" si="15"/>
        <v>2</v>
      </c>
      <c r="M30" s="315">
        <f t="shared" si="15"/>
        <v>0</v>
      </c>
      <c r="N30" s="313">
        <f t="shared" si="15"/>
        <v>2</v>
      </c>
      <c r="O30" s="314">
        <f t="shared" si="15"/>
        <v>0</v>
      </c>
      <c r="P30" s="315">
        <f t="shared" si="15"/>
        <v>32</v>
      </c>
      <c r="Q30" s="316">
        <f t="shared" si="9"/>
        <v>0</v>
      </c>
      <c r="R30" s="314">
        <f t="shared" si="15"/>
        <v>0</v>
      </c>
      <c r="S30" s="314">
        <f t="shared" si="15"/>
        <v>4</v>
      </c>
      <c r="T30" s="317">
        <f t="shared" si="15"/>
        <v>0</v>
      </c>
      <c r="U30" s="318">
        <f t="shared" si="12"/>
        <v>0</v>
      </c>
      <c r="V30" s="354">
        <f t="shared" si="12"/>
        <v>0</v>
      </c>
    </row>
    <row r="31" spans="2:22" s="242" customFormat="1" ht="13.5">
      <c r="B31" s="263" t="s">
        <v>14</v>
      </c>
      <c r="C31" s="309">
        <f t="shared" si="10"/>
        <v>100</v>
      </c>
      <c r="D31" s="310">
        <f aca="true" t="shared" si="16" ref="D31:T31">D11/$C11*100</f>
        <v>29.411764705882355</v>
      </c>
      <c r="E31" s="311">
        <f t="shared" si="16"/>
        <v>11.76470588235294</v>
      </c>
      <c r="F31" s="312">
        <f t="shared" si="16"/>
        <v>17.647058823529413</v>
      </c>
      <c r="G31" s="311">
        <f t="shared" si="16"/>
        <v>0</v>
      </c>
      <c r="H31" s="312">
        <f t="shared" si="16"/>
        <v>0</v>
      </c>
      <c r="I31" s="311">
        <f t="shared" si="16"/>
        <v>0</v>
      </c>
      <c r="J31" s="313">
        <f t="shared" si="16"/>
        <v>0</v>
      </c>
      <c r="K31" s="314">
        <f t="shared" si="16"/>
        <v>17.647058823529413</v>
      </c>
      <c r="L31" s="314">
        <f t="shared" si="16"/>
        <v>0</v>
      </c>
      <c r="M31" s="315">
        <f t="shared" si="16"/>
        <v>0</v>
      </c>
      <c r="N31" s="313">
        <f t="shared" si="16"/>
        <v>0</v>
      </c>
      <c r="O31" s="314">
        <f t="shared" si="16"/>
        <v>0</v>
      </c>
      <c r="P31" s="315">
        <f t="shared" si="16"/>
        <v>52.94117647058824</v>
      </c>
      <c r="Q31" s="316">
        <f t="shared" si="9"/>
        <v>0</v>
      </c>
      <c r="R31" s="314">
        <f t="shared" si="16"/>
        <v>0</v>
      </c>
      <c r="S31" s="314">
        <f t="shared" si="16"/>
        <v>0</v>
      </c>
      <c r="T31" s="317">
        <f t="shared" si="16"/>
        <v>0</v>
      </c>
      <c r="U31" s="318">
        <f t="shared" si="12"/>
        <v>0</v>
      </c>
      <c r="V31" s="354">
        <f t="shared" si="12"/>
        <v>0</v>
      </c>
    </row>
    <row r="32" spans="2:22" s="242" customFormat="1" ht="13.5">
      <c r="B32" s="263" t="s">
        <v>15</v>
      </c>
      <c r="C32" s="309">
        <f t="shared" si="10"/>
        <v>100</v>
      </c>
      <c r="D32" s="310">
        <f aca="true" t="shared" si="17" ref="D32:T32">D12/$C12*100</f>
        <v>0</v>
      </c>
      <c r="E32" s="311">
        <f t="shared" si="17"/>
        <v>0</v>
      </c>
      <c r="F32" s="312">
        <f t="shared" si="17"/>
        <v>0</v>
      </c>
      <c r="G32" s="311">
        <f t="shared" si="17"/>
        <v>0</v>
      </c>
      <c r="H32" s="312">
        <f t="shared" si="17"/>
        <v>0</v>
      </c>
      <c r="I32" s="311">
        <f t="shared" si="17"/>
        <v>0</v>
      </c>
      <c r="J32" s="313">
        <f t="shared" si="17"/>
        <v>0</v>
      </c>
      <c r="K32" s="314">
        <f t="shared" si="17"/>
        <v>0</v>
      </c>
      <c r="L32" s="314">
        <f t="shared" si="17"/>
        <v>28.57142857142857</v>
      </c>
      <c r="M32" s="315">
        <f t="shared" si="17"/>
        <v>28.57142857142857</v>
      </c>
      <c r="N32" s="313">
        <f t="shared" si="17"/>
        <v>0</v>
      </c>
      <c r="O32" s="314">
        <f t="shared" si="17"/>
        <v>0</v>
      </c>
      <c r="P32" s="315">
        <f t="shared" si="17"/>
        <v>71.42857142857143</v>
      </c>
      <c r="Q32" s="316">
        <f t="shared" si="9"/>
        <v>0</v>
      </c>
      <c r="R32" s="314">
        <f t="shared" si="17"/>
        <v>0</v>
      </c>
      <c r="S32" s="314">
        <f t="shared" si="17"/>
        <v>0</v>
      </c>
      <c r="T32" s="317">
        <f t="shared" si="17"/>
        <v>0</v>
      </c>
      <c r="U32" s="318">
        <v>0</v>
      </c>
      <c r="V32" s="354">
        <v>0</v>
      </c>
    </row>
    <row r="33" spans="2:22" s="242" customFormat="1" ht="13.5">
      <c r="B33" s="263" t="s">
        <v>32</v>
      </c>
      <c r="C33" s="309">
        <f t="shared" si="10"/>
        <v>100</v>
      </c>
      <c r="D33" s="310">
        <f aca="true" t="shared" si="18" ref="D33:P33">D13/$C13*100</f>
        <v>100</v>
      </c>
      <c r="E33" s="311">
        <f t="shared" si="18"/>
        <v>0</v>
      </c>
      <c r="F33" s="312">
        <f t="shared" si="18"/>
        <v>0</v>
      </c>
      <c r="G33" s="311">
        <f t="shared" si="18"/>
        <v>0</v>
      </c>
      <c r="H33" s="312">
        <f t="shared" si="18"/>
        <v>0</v>
      </c>
      <c r="I33" s="311">
        <f t="shared" si="18"/>
        <v>100</v>
      </c>
      <c r="J33" s="313">
        <f t="shared" si="18"/>
        <v>0</v>
      </c>
      <c r="K33" s="314">
        <f t="shared" si="18"/>
        <v>0</v>
      </c>
      <c r="L33" s="314">
        <f t="shared" si="18"/>
        <v>0</v>
      </c>
      <c r="M33" s="315">
        <f t="shared" si="18"/>
        <v>0</v>
      </c>
      <c r="N33" s="313">
        <f t="shared" si="18"/>
        <v>0</v>
      </c>
      <c r="O33" s="314">
        <f t="shared" si="18"/>
        <v>0</v>
      </c>
      <c r="P33" s="315">
        <f t="shared" si="18"/>
        <v>0</v>
      </c>
      <c r="Q33" s="316">
        <f t="shared" si="9"/>
        <v>0</v>
      </c>
      <c r="R33" s="314">
        <f>R13/$C13*100</f>
        <v>0</v>
      </c>
      <c r="S33" s="314">
        <f>S13/$C13*100</f>
        <v>0</v>
      </c>
      <c r="T33" s="317">
        <f>T13/$C13*100</f>
        <v>0</v>
      </c>
      <c r="U33" s="318">
        <f>U13/$C13*100</f>
        <v>0</v>
      </c>
      <c r="V33" s="354">
        <f>V13/$C13*100</f>
        <v>0</v>
      </c>
    </row>
    <row r="34" spans="2:22" s="242" customFormat="1" ht="13.5">
      <c r="B34" s="263" t="s">
        <v>16</v>
      </c>
      <c r="C34" s="309">
        <f t="shared" si="10"/>
        <v>100.00000000000001</v>
      </c>
      <c r="D34" s="310">
        <f aca="true" t="shared" si="19" ref="D34:T34">D14/$C14*100</f>
        <v>60</v>
      </c>
      <c r="E34" s="311">
        <f t="shared" si="19"/>
        <v>46.666666666666664</v>
      </c>
      <c r="F34" s="312">
        <f t="shared" si="19"/>
        <v>13.333333333333334</v>
      </c>
      <c r="G34" s="311">
        <f t="shared" si="19"/>
        <v>0</v>
      </c>
      <c r="H34" s="312">
        <f t="shared" si="19"/>
        <v>0</v>
      </c>
      <c r="I34" s="311">
        <f t="shared" si="19"/>
        <v>0</v>
      </c>
      <c r="J34" s="313">
        <f t="shared" si="19"/>
        <v>0</v>
      </c>
      <c r="K34" s="314">
        <f t="shared" si="19"/>
        <v>20</v>
      </c>
      <c r="L34" s="314">
        <f t="shared" si="19"/>
        <v>6.666666666666667</v>
      </c>
      <c r="M34" s="315">
        <f t="shared" si="19"/>
        <v>0</v>
      </c>
      <c r="N34" s="313">
        <f t="shared" si="19"/>
        <v>6.666666666666667</v>
      </c>
      <c r="O34" s="314">
        <f t="shared" si="19"/>
        <v>0</v>
      </c>
      <c r="P34" s="315">
        <f t="shared" si="19"/>
        <v>6.666666666666667</v>
      </c>
      <c r="Q34" s="316">
        <f t="shared" si="9"/>
        <v>0</v>
      </c>
      <c r="R34" s="314">
        <f t="shared" si="19"/>
        <v>0</v>
      </c>
      <c r="S34" s="314">
        <f t="shared" si="19"/>
        <v>6.666666666666667</v>
      </c>
      <c r="T34" s="317">
        <f t="shared" si="19"/>
        <v>0</v>
      </c>
      <c r="U34" s="318">
        <f aca="true" t="shared" si="20" ref="U34:V42">U14/$C14*100</f>
        <v>0</v>
      </c>
      <c r="V34" s="354">
        <f t="shared" si="20"/>
        <v>0</v>
      </c>
    </row>
    <row r="35" spans="2:22" s="242" customFormat="1" ht="13.5">
      <c r="B35" s="263" t="s">
        <v>33</v>
      </c>
      <c r="C35" s="309">
        <f t="shared" si="10"/>
        <v>100</v>
      </c>
      <c r="D35" s="310">
        <f aca="true" t="shared" si="21" ref="D35:T35">D15/$C15*100</f>
        <v>8.695652173913043</v>
      </c>
      <c r="E35" s="311">
        <f t="shared" si="21"/>
        <v>4.3478260869565215</v>
      </c>
      <c r="F35" s="312">
        <f t="shared" si="21"/>
        <v>4.3478260869565215</v>
      </c>
      <c r="G35" s="311">
        <f t="shared" si="21"/>
        <v>0</v>
      </c>
      <c r="H35" s="312">
        <f t="shared" si="21"/>
        <v>0</v>
      </c>
      <c r="I35" s="311">
        <f t="shared" si="21"/>
        <v>0</v>
      </c>
      <c r="J35" s="313">
        <f t="shared" si="21"/>
        <v>0</v>
      </c>
      <c r="K35" s="314">
        <f t="shared" si="21"/>
        <v>34.78260869565217</v>
      </c>
      <c r="L35" s="314">
        <f t="shared" si="21"/>
        <v>0</v>
      </c>
      <c r="M35" s="315">
        <f t="shared" si="21"/>
        <v>0</v>
      </c>
      <c r="N35" s="313">
        <f t="shared" si="21"/>
        <v>0</v>
      </c>
      <c r="O35" s="314">
        <f t="shared" si="21"/>
        <v>0</v>
      </c>
      <c r="P35" s="315">
        <f t="shared" si="21"/>
        <v>43.47826086956522</v>
      </c>
      <c r="Q35" s="316">
        <f t="shared" si="9"/>
        <v>4.3478260869565215</v>
      </c>
      <c r="R35" s="314">
        <f t="shared" si="21"/>
        <v>8.695652173913043</v>
      </c>
      <c r="S35" s="314">
        <f t="shared" si="21"/>
        <v>0</v>
      </c>
      <c r="T35" s="317">
        <f t="shared" si="21"/>
        <v>0</v>
      </c>
      <c r="U35" s="318">
        <f t="shared" si="20"/>
        <v>0</v>
      </c>
      <c r="V35" s="354">
        <f t="shared" si="20"/>
        <v>0</v>
      </c>
    </row>
    <row r="36" spans="2:22" s="242" customFormat="1" ht="13.5">
      <c r="B36" s="263" t="s">
        <v>17</v>
      </c>
      <c r="C36" s="309">
        <f t="shared" si="10"/>
        <v>100.00000000000001</v>
      </c>
      <c r="D36" s="310">
        <f aca="true" t="shared" si="22" ref="D36:T36">D16/$C16*100</f>
        <v>38.662790697674424</v>
      </c>
      <c r="E36" s="311">
        <f t="shared" si="22"/>
        <v>18.023255813953487</v>
      </c>
      <c r="F36" s="312">
        <f t="shared" si="22"/>
        <v>20.63953488372093</v>
      </c>
      <c r="G36" s="311">
        <f t="shared" si="22"/>
        <v>0</v>
      </c>
      <c r="H36" s="312">
        <f t="shared" si="22"/>
        <v>0</v>
      </c>
      <c r="I36" s="311">
        <f t="shared" si="22"/>
        <v>0</v>
      </c>
      <c r="J36" s="313">
        <f t="shared" si="22"/>
        <v>0</v>
      </c>
      <c r="K36" s="314">
        <f t="shared" si="22"/>
        <v>34.883720930232556</v>
      </c>
      <c r="L36" s="314">
        <f t="shared" si="22"/>
        <v>0</v>
      </c>
      <c r="M36" s="315">
        <f t="shared" si="22"/>
        <v>0</v>
      </c>
      <c r="N36" s="313">
        <f t="shared" si="22"/>
        <v>0</v>
      </c>
      <c r="O36" s="314">
        <f t="shared" si="22"/>
        <v>0.5813953488372093</v>
      </c>
      <c r="P36" s="315">
        <f t="shared" si="22"/>
        <v>22.093023255813954</v>
      </c>
      <c r="Q36" s="316">
        <f t="shared" si="9"/>
        <v>0</v>
      </c>
      <c r="R36" s="314">
        <f t="shared" si="22"/>
        <v>1.1627906976744187</v>
      </c>
      <c r="S36" s="314">
        <f t="shared" si="22"/>
        <v>2.616279069767442</v>
      </c>
      <c r="T36" s="317">
        <f t="shared" si="22"/>
        <v>0</v>
      </c>
      <c r="U36" s="318">
        <f t="shared" si="20"/>
        <v>0.29069767441860467</v>
      </c>
      <c r="V36" s="354">
        <f t="shared" si="20"/>
        <v>0</v>
      </c>
    </row>
    <row r="37" spans="2:22" s="242" customFormat="1" ht="13.5">
      <c r="B37" s="263" t="s">
        <v>18</v>
      </c>
      <c r="C37" s="309">
        <f t="shared" si="10"/>
        <v>99.99999999999999</v>
      </c>
      <c r="D37" s="310">
        <f aca="true" t="shared" si="23" ref="D37:T37">D17/$C17*100</f>
        <v>80.64516129032258</v>
      </c>
      <c r="E37" s="311">
        <f t="shared" si="23"/>
        <v>76.49769585253456</v>
      </c>
      <c r="F37" s="312">
        <f t="shared" si="23"/>
        <v>4.147465437788019</v>
      </c>
      <c r="G37" s="311">
        <f t="shared" si="23"/>
        <v>0</v>
      </c>
      <c r="H37" s="312">
        <f t="shared" si="23"/>
        <v>0</v>
      </c>
      <c r="I37" s="311">
        <f t="shared" si="23"/>
        <v>0</v>
      </c>
      <c r="J37" s="313">
        <f t="shared" si="23"/>
        <v>0</v>
      </c>
      <c r="K37" s="314">
        <f t="shared" si="23"/>
        <v>4.493087557603687</v>
      </c>
      <c r="L37" s="314">
        <f t="shared" si="23"/>
        <v>8.410138248847925</v>
      </c>
      <c r="M37" s="315">
        <f t="shared" si="23"/>
        <v>2.995391705069124</v>
      </c>
      <c r="N37" s="313">
        <f t="shared" si="23"/>
        <v>5.414746543778802</v>
      </c>
      <c r="O37" s="314">
        <f t="shared" si="23"/>
        <v>0.1152073732718894</v>
      </c>
      <c r="P37" s="315">
        <f t="shared" si="23"/>
        <v>1.497695852534562</v>
      </c>
      <c r="Q37" s="316">
        <f t="shared" si="9"/>
        <v>0</v>
      </c>
      <c r="R37" s="314">
        <f t="shared" si="23"/>
        <v>0.2304147465437788</v>
      </c>
      <c r="S37" s="314">
        <f t="shared" si="23"/>
        <v>4.6082949308755765</v>
      </c>
      <c r="T37" s="317">
        <f t="shared" si="23"/>
        <v>0</v>
      </c>
      <c r="U37" s="318">
        <f t="shared" si="20"/>
        <v>0</v>
      </c>
      <c r="V37" s="354">
        <f t="shared" si="20"/>
        <v>0</v>
      </c>
    </row>
    <row r="38" spans="2:22" s="242" customFormat="1" ht="13.5">
      <c r="B38" s="273" t="s">
        <v>19</v>
      </c>
      <c r="C38" s="406">
        <f t="shared" si="10"/>
        <v>100.00000000000001</v>
      </c>
      <c r="D38" s="321">
        <f aca="true" t="shared" si="24" ref="D38:T38">D18/$C18*100</f>
        <v>5.633802816901409</v>
      </c>
      <c r="E38" s="322">
        <f t="shared" si="24"/>
        <v>1.4084507042253522</v>
      </c>
      <c r="F38" s="323">
        <f t="shared" si="24"/>
        <v>4.225352112676056</v>
      </c>
      <c r="G38" s="322">
        <f t="shared" si="24"/>
        <v>0</v>
      </c>
      <c r="H38" s="323">
        <f t="shared" si="24"/>
        <v>0</v>
      </c>
      <c r="I38" s="322">
        <f t="shared" si="24"/>
        <v>0</v>
      </c>
      <c r="J38" s="324">
        <f t="shared" si="24"/>
        <v>0</v>
      </c>
      <c r="K38" s="325">
        <f t="shared" si="24"/>
        <v>9.859154929577464</v>
      </c>
      <c r="L38" s="325">
        <f t="shared" si="24"/>
        <v>1.4084507042253522</v>
      </c>
      <c r="M38" s="326">
        <f t="shared" si="24"/>
        <v>1.4084507042253522</v>
      </c>
      <c r="N38" s="324">
        <f t="shared" si="24"/>
        <v>0</v>
      </c>
      <c r="O38" s="325">
        <f t="shared" si="24"/>
        <v>2.8169014084507045</v>
      </c>
      <c r="P38" s="326">
        <f t="shared" si="24"/>
        <v>38.028169014084504</v>
      </c>
      <c r="Q38" s="327">
        <f t="shared" si="9"/>
        <v>5.633802816901409</v>
      </c>
      <c r="R38" s="325">
        <f t="shared" si="24"/>
        <v>25.352112676056336</v>
      </c>
      <c r="S38" s="325">
        <f t="shared" si="24"/>
        <v>9.859154929577464</v>
      </c>
      <c r="T38" s="328">
        <f t="shared" si="24"/>
        <v>1.4084507042253522</v>
      </c>
      <c r="U38" s="329">
        <f t="shared" si="20"/>
        <v>0</v>
      </c>
      <c r="V38" s="355">
        <f t="shared" si="20"/>
        <v>0</v>
      </c>
    </row>
    <row r="39" spans="2:22" s="242" customFormat="1" ht="13.5">
      <c r="B39" s="263" t="s">
        <v>10</v>
      </c>
      <c r="C39" s="309">
        <f>D39+K39+L39+O39+P39+Q39+R39+S39+T39</f>
        <v>100.00000000000001</v>
      </c>
      <c r="D39" s="310">
        <f aca="true" t="shared" si="25" ref="D39:T39">D19/$C19*100</f>
        <v>5</v>
      </c>
      <c r="E39" s="311">
        <f t="shared" si="25"/>
        <v>1.6666666666666667</v>
      </c>
      <c r="F39" s="312">
        <f t="shared" si="25"/>
        <v>3.3333333333333335</v>
      </c>
      <c r="G39" s="311">
        <f t="shared" si="25"/>
        <v>0</v>
      </c>
      <c r="H39" s="312">
        <f t="shared" si="25"/>
        <v>0</v>
      </c>
      <c r="I39" s="311">
        <f t="shared" si="25"/>
        <v>0</v>
      </c>
      <c r="J39" s="313">
        <f t="shared" si="25"/>
        <v>0</v>
      </c>
      <c r="K39" s="314">
        <f t="shared" si="25"/>
        <v>10</v>
      </c>
      <c r="L39" s="314">
        <f t="shared" si="25"/>
        <v>0</v>
      </c>
      <c r="M39" s="315">
        <f t="shared" si="25"/>
        <v>0</v>
      </c>
      <c r="N39" s="313">
        <f t="shared" si="25"/>
        <v>0</v>
      </c>
      <c r="O39" s="314">
        <f t="shared" si="25"/>
        <v>0</v>
      </c>
      <c r="P39" s="315">
        <f t="shared" si="25"/>
        <v>41.66666666666667</v>
      </c>
      <c r="Q39" s="316">
        <f t="shared" si="9"/>
        <v>6.666666666666667</v>
      </c>
      <c r="R39" s="314">
        <f t="shared" si="25"/>
        <v>25</v>
      </c>
      <c r="S39" s="314">
        <f t="shared" si="25"/>
        <v>10</v>
      </c>
      <c r="T39" s="317">
        <f t="shared" si="25"/>
        <v>1.6666666666666667</v>
      </c>
      <c r="U39" s="318">
        <f t="shared" si="20"/>
        <v>0</v>
      </c>
      <c r="V39" s="354">
        <f t="shared" si="20"/>
        <v>0</v>
      </c>
    </row>
    <row r="40" spans="2:22" s="242" customFormat="1" ht="13.5">
      <c r="B40" s="263" t="s">
        <v>11</v>
      </c>
      <c r="C40" s="309">
        <f>D40+K40+L40+O40+P40+Q40+R40+S40+T40</f>
        <v>0</v>
      </c>
      <c r="D40" s="310">
        <v>0</v>
      </c>
      <c r="E40" s="311">
        <v>0</v>
      </c>
      <c r="F40" s="312">
        <v>0</v>
      </c>
      <c r="G40" s="311">
        <v>0</v>
      </c>
      <c r="H40" s="312">
        <v>0</v>
      </c>
      <c r="I40" s="311">
        <v>0</v>
      </c>
      <c r="J40" s="313">
        <v>0</v>
      </c>
      <c r="K40" s="314">
        <v>0</v>
      </c>
      <c r="L40" s="314">
        <v>0</v>
      </c>
      <c r="M40" s="315">
        <v>0</v>
      </c>
      <c r="N40" s="313">
        <v>0</v>
      </c>
      <c r="O40" s="314">
        <v>0</v>
      </c>
      <c r="P40" s="315">
        <v>0</v>
      </c>
      <c r="Q40" s="316">
        <f t="shared" si="9"/>
        <v>0</v>
      </c>
      <c r="R40" s="314">
        <v>0</v>
      </c>
      <c r="S40" s="314">
        <v>0</v>
      </c>
      <c r="T40" s="317">
        <v>0</v>
      </c>
      <c r="U40" s="318">
        <f t="shared" si="20"/>
        <v>0</v>
      </c>
      <c r="V40" s="354">
        <f t="shared" si="20"/>
        <v>0</v>
      </c>
    </row>
    <row r="41" spans="2:22" s="242" customFormat="1" ht="13.5">
      <c r="B41" s="263" t="s">
        <v>12</v>
      </c>
      <c r="C41" s="309">
        <f t="shared" si="10"/>
        <v>100</v>
      </c>
      <c r="D41" s="310">
        <f aca="true" t="shared" si="26" ref="D41:T41">D21/$C21*100</f>
        <v>0</v>
      </c>
      <c r="E41" s="311">
        <f t="shared" si="26"/>
        <v>0</v>
      </c>
      <c r="F41" s="312">
        <f t="shared" si="26"/>
        <v>0</v>
      </c>
      <c r="G41" s="311">
        <f t="shared" si="26"/>
        <v>0</v>
      </c>
      <c r="H41" s="312">
        <f t="shared" si="26"/>
        <v>0</v>
      </c>
      <c r="I41" s="311">
        <f t="shared" si="26"/>
        <v>0</v>
      </c>
      <c r="J41" s="313">
        <f t="shared" si="26"/>
        <v>0</v>
      </c>
      <c r="K41" s="314">
        <f t="shared" si="26"/>
        <v>0</v>
      </c>
      <c r="L41" s="314">
        <f t="shared" si="26"/>
        <v>0</v>
      </c>
      <c r="M41" s="315">
        <f t="shared" si="26"/>
        <v>0</v>
      </c>
      <c r="N41" s="313">
        <f t="shared" si="26"/>
        <v>0</v>
      </c>
      <c r="O41" s="314">
        <f t="shared" si="26"/>
        <v>0</v>
      </c>
      <c r="P41" s="315">
        <f t="shared" si="26"/>
        <v>0</v>
      </c>
      <c r="Q41" s="316">
        <f>Q21/$C21*100</f>
        <v>0</v>
      </c>
      <c r="R41" s="314">
        <f t="shared" si="26"/>
        <v>0</v>
      </c>
      <c r="S41" s="314">
        <f t="shared" si="26"/>
        <v>100</v>
      </c>
      <c r="T41" s="317">
        <f t="shared" si="26"/>
        <v>0</v>
      </c>
      <c r="U41" s="318">
        <f t="shared" si="20"/>
        <v>0</v>
      </c>
      <c r="V41" s="354">
        <f t="shared" si="20"/>
        <v>0</v>
      </c>
    </row>
    <row r="42" spans="2:22" s="242" customFormat="1" ht="13.5">
      <c r="B42" s="263" t="s">
        <v>13</v>
      </c>
      <c r="C42" s="309">
        <f t="shared" si="10"/>
        <v>100</v>
      </c>
      <c r="D42" s="310">
        <f aca="true" t="shared" si="27" ref="D42:T42">D22/$C22*100</f>
        <v>0</v>
      </c>
      <c r="E42" s="311">
        <f t="shared" si="27"/>
        <v>0</v>
      </c>
      <c r="F42" s="312">
        <f t="shared" si="27"/>
        <v>0</v>
      </c>
      <c r="G42" s="311">
        <f t="shared" si="27"/>
        <v>0</v>
      </c>
      <c r="H42" s="312">
        <f t="shared" si="27"/>
        <v>0</v>
      </c>
      <c r="I42" s="311">
        <f t="shared" si="27"/>
        <v>0</v>
      </c>
      <c r="J42" s="313">
        <f t="shared" si="27"/>
        <v>0</v>
      </c>
      <c r="K42" s="314">
        <f t="shared" si="27"/>
        <v>0</v>
      </c>
      <c r="L42" s="314">
        <f t="shared" si="27"/>
        <v>50</v>
      </c>
      <c r="M42" s="315">
        <f t="shared" si="27"/>
        <v>50</v>
      </c>
      <c r="N42" s="313">
        <f t="shared" si="27"/>
        <v>0</v>
      </c>
      <c r="O42" s="314">
        <f t="shared" si="27"/>
        <v>0</v>
      </c>
      <c r="P42" s="315">
        <f t="shared" si="27"/>
        <v>0</v>
      </c>
      <c r="Q42" s="316">
        <f>Q22/$C22*100</f>
        <v>0</v>
      </c>
      <c r="R42" s="314">
        <f t="shared" si="27"/>
        <v>50</v>
      </c>
      <c r="S42" s="314">
        <f t="shared" si="27"/>
        <v>0</v>
      </c>
      <c r="T42" s="317">
        <f t="shared" si="27"/>
        <v>0</v>
      </c>
      <c r="U42" s="318">
        <f t="shared" si="20"/>
        <v>0</v>
      </c>
      <c r="V42" s="354">
        <f t="shared" si="20"/>
        <v>0</v>
      </c>
    </row>
    <row r="43" spans="2:22" s="242" customFormat="1" ht="14.25" thickBot="1">
      <c r="B43" s="285" t="s">
        <v>15</v>
      </c>
      <c r="C43" s="331">
        <f t="shared" si="10"/>
        <v>100</v>
      </c>
      <c r="D43" s="332">
        <f aca="true" t="shared" si="28" ref="D43:T43">D23/$C23*100</f>
        <v>20</v>
      </c>
      <c r="E43" s="333">
        <f t="shared" si="28"/>
        <v>0</v>
      </c>
      <c r="F43" s="334">
        <f t="shared" si="28"/>
        <v>20</v>
      </c>
      <c r="G43" s="333">
        <f t="shared" si="28"/>
        <v>0</v>
      </c>
      <c r="H43" s="334">
        <f t="shared" si="28"/>
        <v>0</v>
      </c>
      <c r="I43" s="333">
        <f t="shared" si="28"/>
        <v>0</v>
      </c>
      <c r="J43" s="335">
        <f t="shared" si="28"/>
        <v>0</v>
      </c>
      <c r="K43" s="336">
        <f t="shared" si="28"/>
        <v>20</v>
      </c>
      <c r="L43" s="336">
        <f t="shared" si="28"/>
        <v>0</v>
      </c>
      <c r="M43" s="337">
        <f t="shared" si="28"/>
        <v>0</v>
      </c>
      <c r="N43" s="335">
        <f t="shared" si="28"/>
        <v>0</v>
      </c>
      <c r="O43" s="336">
        <f t="shared" si="28"/>
        <v>40</v>
      </c>
      <c r="P43" s="337">
        <f t="shared" si="28"/>
        <v>0</v>
      </c>
      <c r="Q43" s="338">
        <f>Q23/$C23*100</f>
        <v>0</v>
      </c>
      <c r="R43" s="336">
        <f t="shared" si="28"/>
        <v>20</v>
      </c>
      <c r="S43" s="336">
        <f t="shared" si="28"/>
        <v>0</v>
      </c>
      <c r="T43" s="339">
        <f t="shared" si="28"/>
        <v>0</v>
      </c>
      <c r="U43" s="340">
        <v>0</v>
      </c>
      <c r="V43" s="356">
        <v>0</v>
      </c>
    </row>
    <row r="45" spans="2:3" ht="13.5">
      <c r="B45" s="357" t="s">
        <v>54</v>
      </c>
      <c r="C45" s="344" t="s">
        <v>53</v>
      </c>
    </row>
    <row r="46" spans="2:3" ht="13.5">
      <c r="B46" s="357" t="s">
        <v>55</v>
      </c>
      <c r="C46" s="344" t="s">
        <v>56</v>
      </c>
    </row>
  </sheetData>
  <sheetProtection/>
  <mergeCells count="24">
    <mergeCell ref="U3:V3"/>
    <mergeCell ref="U4:V4"/>
    <mergeCell ref="B3:B5"/>
    <mergeCell ref="C3:C4"/>
    <mergeCell ref="D3:J3"/>
    <mergeCell ref="M3:N3"/>
    <mergeCell ref="I4:I5"/>
    <mergeCell ref="D4:D5"/>
    <mergeCell ref="E4:E5"/>
    <mergeCell ref="F4:F5"/>
    <mergeCell ref="G4:G5"/>
    <mergeCell ref="H4:H5"/>
    <mergeCell ref="P3:Q3"/>
    <mergeCell ref="P4:P5"/>
    <mergeCell ref="Q4:Q5"/>
    <mergeCell ref="N4:N5"/>
    <mergeCell ref="O4:O5"/>
    <mergeCell ref="R4:R5"/>
    <mergeCell ref="S4:S5"/>
    <mergeCell ref="T4:T5"/>
    <mergeCell ref="J4:J5"/>
    <mergeCell ref="K4:K5"/>
    <mergeCell ref="L4:L5"/>
    <mergeCell ref="M4:M5"/>
  </mergeCells>
  <printOptions horizontalCentered="1"/>
  <pageMargins left="0" right="0" top="0.5905511811023623" bottom="0.3937007874015748" header="0.3937007874015748" footer="0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A44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408" customWidth="1"/>
    <col min="2" max="2" width="11.125" style="408" customWidth="1"/>
    <col min="3" max="3" width="11.25390625" style="408" customWidth="1"/>
    <col min="4" max="4" width="9.375" style="408" customWidth="1"/>
    <col min="5" max="10" width="7.50390625" style="408" customWidth="1"/>
    <col min="11" max="11" width="8.75390625" style="408" customWidth="1"/>
    <col min="12" max="12" width="8.625" style="408" customWidth="1"/>
    <col min="13" max="14" width="7.375" style="408" customWidth="1"/>
    <col min="15" max="15" width="8.25390625" style="408" customWidth="1"/>
    <col min="16" max="17" width="7.50390625" style="408" customWidth="1"/>
    <col min="18" max="18" width="7.625" style="408" customWidth="1"/>
    <col min="19" max="19" width="7.50390625" style="408" customWidth="1"/>
    <col min="20" max="20" width="6.25390625" style="408" customWidth="1"/>
    <col min="21" max="22" width="7.50390625" style="408" customWidth="1"/>
    <col min="23" max="23" width="3.375" style="408" customWidth="1"/>
    <col min="24" max="24" width="6.375" style="408" customWidth="1"/>
    <col min="25" max="25" width="5.375" style="408" customWidth="1"/>
    <col min="26" max="26" width="6.125" style="408" customWidth="1"/>
    <col min="27" max="27" width="5.375" style="408" customWidth="1"/>
    <col min="28" max="16384" width="9.00390625" style="408" customWidth="1"/>
  </cols>
  <sheetData>
    <row r="1" ht="17.25">
      <c r="B1" s="407" t="s">
        <v>50</v>
      </c>
    </row>
    <row r="2" spans="2:22" ht="18" thickBot="1">
      <c r="B2" s="407"/>
      <c r="U2" s="409"/>
      <c r="V2" s="410" t="str">
        <f>'国・公・私立計【男女】'!V2</f>
        <v>平成28年３月卒業</v>
      </c>
    </row>
    <row r="3" spans="2:22" s="242" customFormat="1" ht="34.5" customHeight="1">
      <c r="B3" s="577" t="s">
        <v>0</v>
      </c>
      <c r="C3" s="580" t="s">
        <v>1</v>
      </c>
      <c r="D3" s="582" t="s">
        <v>2</v>
      </c>
      <c r="E3" s="583"/>
      <c r="F3" s="583"/>
      <c r="G3" s="583"/>
      <c r="H3" s="583"/>
      <c r="I3" s="583"/>
      <c r="J3" s="584"/>
      <c r="K3" s="245" t="s">
        <v>21</v>
      </c>
      <c r="L3" s="246" t="s">
        <v>22</v>
      </c>
      <c r="M3" s="585" t="s">
        <v>3</v>
      </c>
      <c r="N3" s="586"/>
      <c r="O3" s="245" t="s">
        <v>23</v>
      </c>
      <c r="P3" s="601" t="s">
        <v>52</v>
      </c>
      <c r="Q3" s="582"/>
      <c r="R3" s="245" t="s">
        <v>24</v>
      </c>
      <c r="S3" s="245" t="s">
        <v>25</v>
      </c>
      <c r="T3" s="247" t="s">
        <v>26</v>
      </c>
      <c r="U3" s="585" t="s">
        <v>28</v>
      </c>
      <c r="V3" s="606"/>
    </row>
    <row r="4" spans="2:22" s="242" customFormat="1" ht="32.25" customHeight="1">
      <c r="B4" s="578"/>
      <c r="C4" s="581"/>
      <c r="D4" s="621" t="s">
        <v>4</v>
      </c>
      <c r="E4" s="623" t="s">
        <v>5</v>
      </c>
      <c r="F4" s="619" t="s">
        <v>58</v>
      </c>
      <c r="G4" s="619" t="s">
        <v>59</v>
      </c>
      <c r="H4" s="619" t="s">
        <v>60</v>
      </c>
      <c r="I4" s="619" t="s">
        <v>61</v>
      </c>
      <c r="J4" s="613" t="s">
        <v>62</v>
      </c>
      <c r="K4" s="595" t="s">
        <v>63</v>
      </c>
      <c r="L4" s="615" t="s">
        <v>4</v>
      </c>
      <c r="M4" s="617" t="s">
        <v>64</v>
      </c>
      <c r="N4" s="613" t="s">
        <v>6</v>
      </c>
      <c r="O4" s="595" t="s">
        <v>65</v>
      </c>
      <c r="P4" s="602" t="s">
        <v>66</v>
      </c>
      <c r="Q4" s="604" t="s">
        <v>67</v>
      </c>
      <c r="R4" s="595" t="s">
        <v>68</v>
      </c>
      <c r="S4" s="609" t="s">
        <v>7</v>
      </c>
      <c r="T4" s="611" t="s">
        <v>27</v>
      </c>
      <c r="U4" s="607" t="s">
        <v>57</v>
      </c>
      <c r="V4" s="608"/>
    </row>
    <row r="5" spans="2:22" s="242" customFormat="1" ht="69.75" customHeight="1" thickBot="1">
      <c r="B5" s="579"/>
      <c r="C5" s="249" t="s">
        <v>8</v>
      </c>
      <c r="D5" s="622"/>
      <c r="E5" s="624"/>
      <c r="F5" s="620"/>
      <c r="G5" s="620"/>
      <c r="H5" s="620"/>
      <c r="I5" s="620"/>
      <c r="J5" s="614"/>
      <c r="K5" s="596"/>
      <c r="L5" s="616"/>
      <c r="M5" s="618"/>
      <c r="N5" s="614"/>
      <c r="O5" s="596"/>
      <c r="P5" s="603"/>
      <c r="Q5" s="605"/>
      <c r="R5" s="596"/>
      <c r="S5" s="610"/>
      <c r="T5" s="612"/>
      <c r="U5" s="358" t="s">
        <v>69</v>
      </c>
      <c r="V5" s="348" t="s">
        <v>70</v>
      </c>
    </row>
    <row r="6" spans="2:22" ht="13.5">
      <c r="B6" s="411" t="s">
        <v>9</v>
      </c>
      <c r="C6" s="412">
        <f>SUM(C7:C16)</f>
        <v>12411</v>
      </c>
      <c r="D6" s="413">
        <f aca="true" t="shared" si="0" ref="D6:T6">SUM(D7:D16)</f>
        <v>7527</v>
      </c>
      <c r="E6" s="414">
        <f t="shared" si="0"/>
        <v>6777</v>
      </c>
      <c r="F6" s="415">
        <f t="shared" si="0"/>
        <v>741</v>
      </c>
      <c r="G6" s="415">
        <f t="shared" si="0"/>
        <v>9</v>
      </c>
      <c r="H6" s="415">
        <f t="shared" si="0"/>
        <v>0</v>
      </c>
      <c r="I6" s="415">
        <f t="shared" si="0"/>
        <v>0</v>
      </c>
      <c r="J6" s="416">
        <f t="shared" si="0"/>
        <v>0</v>
      </c>
      <c r="K6" s="417">
        <f t="shared" si="0"/>
        <v>2185</v>
      </c>
      <c r="L6" s="417">
        <f t="shared" si="0"/>
        <v>551</v>
      </c>
      <c r="M6" s="418">
        <f t="shared" si="0"/>
        <v>229</v>
      </c>
      <c r="N6" s="416">
        <f t="shared" si="0"/>
        <v>322</v>
      </c>
      <c r="O6" s="417">
        <f t="shared" si="0"/>
        <v>48</v>
      </c>
      <c r="P6" s="419">
        <f t="shared" si="0"/>
        <v>1358</v>
      </c>
      <c r="Q6" s="413">
        <f>SUM(Q7:Q16)</f>
        <v>0</v>
      </c>
      <c r="R6" s="417">
        <f t="shared" si="0"/>
        <v>128</v>
      </c>
      <c r="S6" s="417">
        <f t="shared" si="0"/>
        <v>614</v>
      </c>
      <c r="T6" s="420">
        <f t="shared" si="0"/>
        <v>0</v>
      </c>
      <c r="U6" s="421">
        <f>SUM(U7:U16)</f>
        <v>3</v>
      </c>
      <c r="V6" s="422">
        <f>SUM(V7:V15)</f>
        <v>0</v>
      </c>
    </row>
    <row r="7" spans="2:22" ht="13.5">
      <c r="B7" s="423" t="s">
        <v>10</v>
      </c>
      <c r="C7" s="424">
        <f aca="true" t="shared" si="1" ref="C7:C22">D7+K7+L7+O7+P7+Q7+R7+S7+T7</f>
        <v>9347</v>
      </c>
      <c r="D7" s="425">
        <f>SUM(E7:J7)</f>
        <v>5954</v>
      </c>
      <c r="E7" s="426">
        <f>'公立【男】'!E7+'公立【女】'!E7</f>
        <v>5313</v>
      </c>
      <c r="F7" s="427">
        <f>'公立【男】'!F7+'公立【女】'!F7</f>
        <v>632</v>
      </c>
      <c r="G7" s="427">
        <f>'公立【男】'!G7+'公立【女】'!G7</f>
        <v>9</v>
      </c>
      <c r="H7" s="427">
        <f>'公立【男】'!H7+'公立【女】'!H7</f>
        <v>0</v>
      </c>
      <c r="I7" s="427">
        <f>'公立【男】'!I7+'公立【女】'!I7</f>
        <v>0</v>
      </c>
      <c r="J7" s="428">
        <f>'公立【男】'!J7+'公立【女】'!J7</f>
        <v>0</v>
      </c>
      <c r="K7" s="429">
        <f>'公立【男】'!K7+'公立【女】'!K7</f>
        <v>1805</v>
      </c>
      <c r="L7" s="429">
        <f>SUM(M7:N7)</f>
        <v>299</v>
      </c>
      <c r="M7" s="430">
        <f>'公立【男】'!M7+'公立【女】'!M7</f>
        <v>135</v>
      </c>
      <c r="N7" s="428">
        <f>'公立【男】'!N7+'公立【女】'!N7</f>
        <v>164</v>
      </c>
      <c r="O7" s="429">
        <f>'公立【男】'!O7+'公立【女】'!O7</f>
        <v>22</v>
      </c>
      <c r="P7" s="426">
        <f>'公立【男】'!P7+'公立【女】'!P7</f>
        <v>633</v>
      </c>
      <c r="Q7" s="431">
        <f>'公立【男】'!Q7+'公立【女】'!Q7</f>
        <v>0</v>
      </c>
      <c r="R7" s="429">
        <f>'公立【男】'!R7+'公立【女】'!R7</f>
        <v>119</v>
      </c>
      <c r="S7" s="429">
        <f>'公立【男】'!S7+'公立【女】'!S7</f>
        <v>515</v>
      </c>
      <c r="T7" s="432">
        <v>0</v>
      </c>
      <c r="U7" s="433">
        <f>'公立【男】'!U7+'公立【女】'!U7</f>
        <v>3</v>
      </c>
      <c r="V7" s="424">
        <f>'公立【男】'!V7+'公立【女】'!V7</f>
        <v>0</v>
      </c>
    </row>
    <row r="8" spans="2:22" ht="13.5">
      <c r="B8" s="423" t="s">
        <v>11</v>
      </c>
      <c r="C8" s="424">
        <f t="shared" si="1"/>
        <v>307</v>
      </c>
      <c r="D8" s="425">
        <f aca="true" t="shared" si="2" ref="D8:D22">SUM(E8:J8)</f>
        <v>94</v>
      </c>
      <c r="E8" s="426">
        <f>'公立【男】'!E8+'公立【女】'!E8</f>
        <v>77</v>
      </c>
      <c r="F8" s="427">
        <f>'公立【男】'!F8+'公立【女】'!F8</f>
        <v>17</v>
      </c>
      <c r="G8" s="427">
        <f>'公立【男】'!G8+'公立【女】'!G8</f>
        <v>0</v>
      </c>
      <c r="H8" s="427">
        <f>'公立【男】'!H8+'公立【女】'!H8</f>
        <v>0</v>
      </c>
      <c r="I8" s="427">
        <f>'公立【男】'!I8+'公立【女】'!I8</f>
        <v>0</v>
      </c>
      <c r="J8" s="428">
        <f>'公立【男】'!J8+'公立【女】'!J8</f>
        <v>0</v>
      </c>
      <c r="K8" s="429">
        <f>'公立【男】'!K8+'公立【女】'!K8</f>
        <v>60</v>
      </c>
      <c r="L8" s="429">
        <f aca="true" t="shared" si="3" ref="L8:L21">SUM(M8:N8)</f>
        <v>13</v>
      </c>
      <c r="M8" s="430">
        <f>'公立【男】'!M8+'公立【女】'!M8</f>
        <v>13</v>
      </c>
      <c r="N8" s="428">
        <f>'公立【男】'!N8+'公立【女】'!N8</f>
        <v>0</v>
      </c>
      <c r="O8" s="429">
        <f>'公立【男】'!O8+'公立【女】'!O8</f>
        <v>13</v>
      </c>
      <c r="P8" s="426">
        <f>'公立【男】'!P8+'公立【女】'!P8</f>
        <v>121</v>
      </c>
      <c r="Q8" s="431">
        <f>'公立【男】'!Q8+'公立【女】'!Q8</f>
        <v>0</v>
      </c>
      <c r="R8" s="429">
        <f>'公立【男】'!R8+'公立【女】'!R8</f>
        <v>1</v>
      </c>
      <c r="S8" s="429">
        <f>'公立【男】'!S8+'公立【女】'!S8</f>
        <v>5</v>
      </c>
      <c r="T8" s="432">
        <v>0</v>
      </c>
      <c r="U8" s="433">
        <f>'公立【男】'!U8+'公立【女】'!U8</f>
        <v>0</v>
      </c>
      <c r="V8" s="424">
        <f>'公立【男】'!V8+'公立【女】'!V8</f>
        <v>0</v>
      </c>
    </row>
    <row r="9" spans="2:22" ht="13.5">
      <c r="B9" s="423" t="s">
        <v>12</v>
      </c>
      <c r="C9" s="424">
        <f t="shared" si="1"/>
        <v>644</v>
      </c>
      <c r="D9" s="425">
        <f t="shared" si="2"/>
        <v>160</v>
      </c>
      <c r="E9" s="426">
        <f>'公立【男】'!E9+'公立【女】'!E9</f>
        <v>146</v>
      </c>
      <c r="F9" s="427">
        <f>'公立【男】'!F9+'公立【女】'!F9</f>
        <v>14</v>
      </c>
      <c r="G9" s="427">
        <f>'公立【男】'!G9+'公立【女】'!G9</f>
        <v>0</v>
      </c>
      <c r="H9" s="427">
        <f>'公立【男】'!H9+'公立【女】'!H9</f>
        <v>0</v>
      </c>
      <c r="I9" s="427">
        <f>'公立【男】'!I9+'公立【女】'!I9</f>
        <v>0</v>
      </c>
      <c r="J9" s="428">
        <f>'公立【男】'!J9+'公立【女】'!J9</f>
        <v>0</v>
      </c>
      <c r="K9" s="429">
        <f>'公立【男】'!K9+'公立【女】'!K9</f>
        <v>82</v>
      </c>
      <c r="L9" s="429">
        <f t="shared" si="3"/>
        <v>5</v>
      </c>
      <c r="M9" s="430">
        <f>'公立【男】'!M9+'公立【女】'!M9</f>
        <v>0</v>
      </c>
      <c r="N9" s="428">
        <f>'公立【男】'!N9+'公立【女】'!N9</f>
        <v>5</v>
      </c>
      <c r="O9" s="429">
        <f>'公立【男】'!O9+'公立【女】'!O9</f>
        <v>3</v>
      </c>
      <c r="P9" s="426">
        <f>'公立【男】'!P9+'公立【女】'!P9</f>
        <v>384</v>
      </c>
      <c r="Q9" s="431">
        <f>'公立【男】'!Q9+'公立【女】'!Q9</f>
        <v>0</v>
      </c>
      <c r="R9" s="429">
        <f>'公立【男】'!R9+'公立【女】'!R9</f>
        <v>4</v>
      </c>
      <c r="S9" s="429">
        <f>'公立【男】'!S9+'公立【女】'!S9</f>
        <v>6</v>
      </c>
      <c r="T9" s="432">
        <v>0</v>
      </c>
      <c r="U9" s="433">
        <f>'公立【男】'!U9+'公立【女】'!U9</f>
        <v>0</v>
      </c>
      <c r="V9" s="424">
        <f>'公立【男】'!V9+'公立【女】'!V9</f>
        <v>0</v>
      </c>
    </row>
    <row r="10" spans="2:22" ht="13.5">
      <c r="B10" s="423" t="s">
        <v>13</v>
      </c>
      <c r="C10" s="424">
        <f t="shared" si="1"/>
        <v>329</v>
      </c>
      <c r="D10" s="425">
        <f t="shared" si="2"/>
        <v>139</v>
      </c>
      <c r="E10" s="426">
        <f>'公立【男】'!E10+'公立【女】'!E10</f>
        <v>114</v>
      </c>
      <c r="F10" s="427">
        <f>'公立【男】'!F10+'公立【女】'!F10</f>
        <v>25</v>
      </c>
      <c r="G10" s="427">
        <f>'公立【男】'!G10+'公立【女】'!G10</f>
        <v>0</v>
      </c>
      <c r="H10" s="427">
        <f>'公立【男】'!H10+'公立【女】'!H10</f>
        <v>0</v>
      </c>
      <c r="I10" s="427">
        <f>'公立【男】'!I10+'公立【女】'!I10</f>
        <v>0</v>
      </c>
      <c r="J10" s="428">
        <f>'公立【男】'!J10+'公立【女】'!J10</f>
        <v>0</v>
      </c>
      <c r="K10" s="429">
        <f>'公立【男】'!K10+'公立【女】'!K10</f>
        <v>80</v>
      </c>
      <c r="L10" s="429">
        <f t="shared" si="3"/>
        <v>9</v>
      </c>
      <c r="M10" s="430">
        <f>'公立【男】'!M10+'公立【女】'!M10</f>
        <v>1</v>
      </c>
      <c r="N10" s="428">
        <f>'公立【男】'!N10+'公立【女】'!N10</f>
        <v>8</v>
      </c>
      <c r="O10" s="429">
        <f>'公立【男】'!O10+'公立【女】'!O10</f>
        <v>1</v>
      </c>
      <c r="P10" s="426">
        <f>'公立【男】'!P10+'公立【女】'!P10</f>
        <v>91</v>
      </c>
      <c r="Q10" s="431">
        <f>'公立【男】'!Q10+'公立【女】'!Q10</f>
        <v>0</v>
      </c>
      <c r="R10" s="429">
        <f>'公立【男】'!R10+'公立【女】'!R10</f>
        <v>1</v>
      </c>
      <c r="S10" s="429">
        <f>'公立【男】'!S10+'公立【女】'!S10</f>
        <v>8</v>
      </c>
      <c r="T10" s="432">
        <v>0</v>
      </c>
      <c r="U10" s="433">
        <f>'公立【男】'!U10+'公立【女】'!U10</f>
        <v>0</v>
      </c>
      <c r="V10" s="424">
        <f>'公立【男】'!V10+'公立【女】'!V10</f>
        <v>0</v>
      </c>
    </row>
    <row r="11" spans="2:22" ht="13.5">
      <c r="B11" s="423" t="s">
        <v>14</v>
      </c>
      <c r="C11" s="424">
        <f t="shared" si="1"/>
        <v>94</v>
      </c>
      <c r="D11" s="425">
        <f t="shared" si="2"/>
        <v>28</v>
      </c>
      <c r="E11" s="426">
        <f>'公立【男】'!E11+'公立【女】'!E11</f>
        <v>25</v>
      </c>
      <c r="F11" s="427">
        <f>'公立【男】'!F11+'公立【女】'!F11</f>
        <v>3</v>
      </c>
      <c r="G11" s="427">
        <f>'公立【男】'!G11+'公立【女】'!G11</f>
        <v>0</v>
      </c>
      <c r="H11" s="427">
        <f>'公立【男】'!H11+'公立【女】'!H11</f>
        <v>0</v>
      </c>
      <c r="I11" s="427">
        <f>'公立【男】'!I11+'公立【女】'!I11</f>
        <v>0</v>
      </c>
      <c r="J11" s="428">
        <f>'公立【男】'!J11+'公立【女】'!J11</f>
        <v>0</v>
      </c>
      <c r="K11" s="429">
        <f>'公立【男】'!K11+'公立【女】'!K11</f>
        <v>17</v>
      </c>
      <c r="L11" s="429">
        <f t="shared" si="3"/>
        <v>0</v>
      </c>
      <c r="M11" s="430">
        <f>'公立【男】'!M11+'公立【女】'!M11</f>
        <v>0</v>
      </c>
      <c r="N11" s="428">
        <f>'公立【男】'!N11+'公立【女】'!N11</f>
        <v>0</v>
      </c>
      <c r="O11" s="429">
        <f>'公立【男】'!O11+'公立【女】'!O11</f>
        <v>6</v>
      </c>
      <c r="P11" s="426">
        <f>'公立【男】'!P11+'公立【女】'!P11</f>
        <v>42</v>
      </c>
      <c r="Q11" s="431">
        <f>'公立【男】'!Q11+'公立【女】'!Q11</f>
        <v>0</v>
      </c>
      <c r="R11" s="429">
        <f>'公立【男】'!R11+'公立【女】'!R11</f>
        <v>0</v>
      </c>
      <c r="S11" s="429">
        <f>'公立【男】'!S11+'公立【女】'!S11</f>
        <v>1</v>
      </c>
      <c r="T11" s="432">
        <v>0</v>
      </c>
      <c r="U11" s="433">
        <f>'公立【男】'!U11+'公立【女】'!U11</f>
        <v>0</v>
      </c>
      <c r="V11" s="424">
        <f>'公立【男】'!V11+'公立【女】'!V11</f>
        <v>0</v>
      </c>
    </row>
    <row r="12" spans="2:22" ht="13.5">
      <c r="B12" s="423" t="s">
        <v>15</v>
      </c>
      <c r="C12" s="424">
        <f t="shared" si="1"/>
        <v>7</v>
      </c>
      <c r="D12" s="425">
        <f t="shared" si="2"/>
        <v>0</v>
      </c>
      <c r="E12" s="426">
        <f>'公立【男】'!E12+'公立【女】'!E12</f>
        <v>0</v>
      </c>
      <c r="F12" s="427">
        <f>'公立【男】'!F12+'公立【女】'!F12</f>
        <v>0</v>
      </c>
      <c r="G12" s="427">
        <f>'公立【男】'!G12+'公立【女】'!G12</f>
        <v>0</v>
      </c>
      <c r="H12" s="427">
        <f>'公立【男】'!H12+'公立【女】'!H12</f>
        <v>0</v>
      </c>
      <c r="I12" s="427">
        <f>'公立【男】'!I12+'公立【女】'!I12</f>
        <v>0</v>
      </c>
      <c r="J12" s="428">
        <f>'公立【男】'!J12+'公立【女】'!J12</f>
        <v>0</v>
      </c>
      <c r="K12" s="429">
        <f>'公立【男】'!K12+'公立【女】'!K12</f>
        <v>0</v>
      </c>
      <c r="L12" s="429">
        <f t="shared" si="3"/>
        <v>2</v>
      </c>
      <c r="M12" s="430">
        <f>'公立【男】'!M12+'公立【女】'!M12</f>
        <v>2</v>
      </c>
      <c r="N12" s="428">
        <f>'公立【男】'!N12+'公立【女】'!N12</f>
        <v>0</v>
      </c>
      <c r="O12" s="429">
        <f>'公立【男】'!O12+'公立【女】'!O12</f>
        <v>0</v>
      </c>
      <c r="P12" s="426">
        <f>'公立【男】'!P12+'公立【女】'!P12</f>
        <v>5</v>
      </c>
      <c r="Q12" s="431">
        <f>'公立【男】'!Q12+'公立【女】'!Q12</f>
        <v>0</v>
      </c>
      <c r="R12" s="429">
        <f>'公立【男】'!R12+'公立【女】'!R12</f>
        <v>0</v>
      </c>
      <c r="S12" s="429">
        <f>'公立【男】'!S12+'公立【女】'!S12</f>
        <v>0</v>
      </c>
      <c r="T12" s="432">
        <v>0</v>
      </c>
      <c r="U12" s="433">
        <f>'公立【男】'!U12+'公立【女】'!U12</f>
        <v>0</v>
      </c>
      <c r="V12" s="424">
        <f>'公立【男】'!V12+'公立【女】'!V12</f>
        <v>0</v>
      </c>
    </row>
    <row r="13" spans="2:22" ht="13.5">
      <c r="B13" s="423" t="s">
        <v>16</v>
      </c>
      <c r="C13" s="424">
        <f t="shared" si="1"/>
        <v>73</v>
      </c>
      <c r="D13" s="425">
        <f t="shared" si="2"/>
        <v>55</v>
      </c>
      <c r="E13" s="426">
        <f>'公立【男】'!E13+'公立【女】'!E13</f>
        <v>53</v>
      </c>
      <c r="F13" s="427">
        <f>'公立【男】'!F13+'公立【女】'!F13</f>
        <v>2</v>
      </c>
      <c r="G13" s="427">
        <f>'公立【男】'!G13+'公立【女】'!G13</f>
        <v>0</v>
      </c>
      <c r="H13" s="427">
        <f>'公立【男】'!H13+'公立【女】'!H13</f>
        <v>0</v>
      </c>
      <c r="I13" s="427">
        <f>'公立【男】'!I13+'公立【女】'!I13</f>
        <v>0</v>
      </c>
      <c r="J13" s="428">
        <f>'公立【男】'!J13+'公立【女】'!J13</f>
        <v>0</v>
      </c>
      <c r="K13" s="429">
        <f>'公立【男】'!K13+'公立【女】'!K13</f>
        <v>7</v>
      </c>
      <c r="L13" s="429">
        <f t="shared" si="3"/>
        <v>1</v>
      </c>
      <c r="M13" s="430">
        <f>'公立【男】'!M13+'公立【女】'!M13</f>
        <v>0</v>
      </c>
      <c r="N13" s="428">
        <f>'公立【男】'!N13+'公立【女】'!N13</f>
        <v>1</v>
      </c>
      <c r="O13" s="429">
        <f>'公立【男】'!O13+'公立【女】'!O13</f>
        <v>2</v>
      </c>
      <c r="P13" s="426">
        <f>'公立【男】'!P13+'公立【女】'!P13</f>
        <v>4</v>
      </c>
      <c r="Q13" s="431">
        <f>'公立【男】'!Q13+'公立【女】'!Q13</f>
        <v>0</v>
      </c>
      <c r="R13" s="429">
        <f>'公立【男】'!R13+'公立【女】'!R13</f>
        <v>0</v>
      </c>
      <c r="S13" s="429">
        <f>'公立【男】'!S13+'公立【女】'!S13</f>
        <v>4</v>
      </c>
      <c r="T13" s="432">
        <v>0</v>
      </c>
      <c r="U13" s="433">
        <f>'公立【男】'!U13+'公立【女】'!U13</f>
        <v>0</v>
      </c>
      <c r="V13" s="424">
        <f>'公立【男】'!V13+'公立【女】'!V13</f>
        <v>0</v>
      </c>
    </row>
    <row r="14" spans="2:22" ht="13.5">
      <c r="B14" s="423" t="s">
        <v>33</v>
      </c>
      <c r="C14" s="424">
        <f t="shared" si="1"/>
        <v>23</v>
      </c>
      <c r="D14" s="425">
        <f>SUM(E14:J14)</f>
        <v>3</v>
      </c>
      <c r="E14" s="426">
        <f>'公立【男】'!E14+'公立【女】'!E14</f>
        <v>2</v>
      </c>
      <c r="F14" s="427">
        <f>'公立【男】'!F14+'公立【女】'!F14</f>
        <v>1</v>
      </c>
      <c r="G14" s="427">
        <f>'公立【男】'!G14+'公立【女】'!G14</f>
        <v>0</v>
      </c>
      <c r="H14" s="427">
        <f>'公立【男】'!H14+'公立【女】'!H14</f>
        <v>0</v>
      </c>
      <c r="I14" s="427">
        <f>'公立【男】'!I14+'公立【女】'!I14</f>
        <v>0</v>
      </c>
      <c r="J14" s="428">
        <f>'公立【男】'!J14+'公立【女】'!J14</f>
        <v>0</v>
      </c>
      <c r="K14" s="429">
        <f>'公立【男】'!K14+'公立【女】'!K14</f>
        <v>6</v>
      </c>
      <c r="L14" s="429">
        <f>SUM(M14:N14)</f>
        <v>0</v>
      </c>
      <c r="M14" s="430">
        <f>'公立【男】'!M14+'公立【女】'!M14</f>
        <v>0</v>
      </c>
      <c r="N14" s="428">
        <f>'公立【男】'!N14+'公立【女】'!N14</f>
        <v>0</v>
      </c>
      <c r="O14" s="429">
        <f>'公立【男】'!O14+'公立【女】'!O14</f>
        <v>0</v>
      </c>
      <c r="P14" s="426">
        <f>'公立【男】'!P14+'公立【女】'!P14</f>
        <v>12</v>
      </c>
      <c r="Q14" s="431">
        <f>'公立【男】'!Q14+'公立【女】'!Q14</f>
        <v>0</v>
      </c>
      <c r="R14" s="429">
        <f>'公立【男】'!R14+'公立【女】'!R14</f>
        <v>2</v>
      </c>
      <c r="S14" s="429">
        <f>'公立【男】'!S14+'公立【女】'!S14</f>
        <v>0</v>
      </c>
      <c r="T14" s="432">
        <v>0</v>
      </c>
      <c r="U14" s="433">
        <f>'公立【男】'!U14+'公立【女】'!U14</f>
        <v>0</v>
      </c>
      <c r="V14" s="424">
        <f>'公立【男】'!V14+'公立【女】'!V14</f>
        <v>0</v>
      </c>
    </row>
    <row r="15" spans="2:22" ht="13.5">
      <c r="B15" s="423" t="s">
        <v>17</v>
      </c>
      <c r="C15" s="424">
        <f t="shared" si="1"/>
        <v>258</v>
      </c>
      <c r="D15" s="425">
        <f t="shared" si="2"/>
        <v>102</v>
      </c>
      <c r="E15" s="426">
        <f>'公立【男】'!E15+'公立【女】'!E15</f>
        <v>72</v>
      </c>
      <c r="F15" s="427">
        <f>'公立【男】'!F15+'公立【女】'!F15</f>
        <v>30</v>
      </c>
      <c r="G15" s="427">
        <f>'公立【男】'!G15+'公立【女】'!G15</f>
        <v>0</v>
      </c>
      <c r="H15" s="427">
        <f>'公立【男】'!H15+'公立【女】'!H15</f>
        <v>0</v>
      </c>
      <c r="I15" s="427">
        <f>'公立【男】'!I15+'公立【女】'!I15</f>
        <v>0</v>
      </c>
      <c r="J15" s="428">
        <f>'公立【男】'!J15+'公立【女】'!J15</f>
        <v>0</v>
      </c>
      <c r="K15" s="429">
        <f>'公立【男】'!K15+'公立【女】'!K15</f>
        <v>85</v>
      </c>
      <c r="L15" s="429">
        <f t="shared" si="3"/>
        <v>0</v>
      </c>
      <c r="M15" s="430">
        <f>'公立【男】'!M15+'公立【女】'!M15</f>
        <v>0</v>
      </c>
      <c r="N15" s="428">
        <f>'公立【男】'!N15+'公立【女】'!N15</f>
        <v>0</v>
      </c>
      <c r="O15" s="429">
        <f>'公立【男】'!O15+'公立【女】'!O15</f>
        <v>1</v>
      </c>
      <c r="P15" s="426">
        <f>'公立【男】'!P15+'公立【女】'!P15</f>
        <v>61</v>
      </c>
      <c r="Q15" s="431">
        <f>'公立【男】'!Q15+'公立【女】'!Q15</f>
        <v>0</v>
      </c>
      <c r="R15" s="429">
        <f>'公立【男】'!R15+'公立【女】'!R15</f>
        <v>1</v>
      </c>
      <c r="S15" s="429">
        <f>'公立【男】'!S15+'公立【女】'!S15</f>
        <v>8</v>
      </c>
      <c r="T15" s="432">
        <v>0</v>
      </c>
      <c r="U15" s="433">
        <f>'公立【男】'!U15+'公立【女】'!U15</f>
        <v>0</v>
      </c>
      <c r="V15" s="424">
        <f>'公立【男】'!V15+'公立【女】'!V15</f>
        <v>0</v>
      </c>
    </row>
    <row r="16" spans="2:22" ht="13.5">
      <c r="B16" s="423" t="s">
        <v>18</v>
      </c>
      <c r="C16" s="424">
        <f t="shared" si="1"/>
        <v>1329</v>
      </c>
      <c r="D16" s="425">
        <f t="shared" si="2"/>
        <v>992</v>
      </c>
      <c r="E16" s="426">
        <f>'公立【男】'!E16+'公立【女】'!E16</f>
        <v>975</v>
      </c>
      <c r="F16" s="427">
        <f>'公立【男】'!F16+'公立【女】'!F16</f>
        <v>17</v>
      </c>
      <c r="G16" s="427">
        <f>'公立【男】'!G16+'公立【女】'!G16</f>
        <v>0</v>
      </c>
      <c r="H16" s="427">
        <f>'公立【男】'!H16+'公立【女】'!H16</f>
        <v>0</v>
      </c>
      <c r="I16" s="427">
        <f>'公立【男】'!I16+'公立【女】'!I16</f>
        <v>0</v>
      </c>
      <c r="J16" s="428">
        <f>'公立【男】'!J16+'公立【女】'!J16</f>
        <v>0</v>
      </c>
      <c r="K16" s="429">
        <f>'公立【男】'!K16+'公立【女】'!K16</f>
        <v>43</v>
      </c>
      <c r="L16" s="429">
        <f>SUM(M16:N16)</f>
        <v>222</v>
      </c>
      <c r="M16" s="430">
        <f>'公立【男】'!M16+'公立【女】'!M16</f>
        <v>78</v>
      </c>
      <c r="N16" s="428">
        <f>'公立【男】'!N16+'公立【女】'!N16</f>
        <v>144</v>
      </c>
      <c r="O16" s="429">
        <f>'公立【男】'!O16+'公立【女】'!O16</f>
        <v>0</v>
      </c>
      <c r="P16" s="426">
        <f>'公立【男】'!P16+'公立【女】'!P16</f>
        <v>5</v>
      </c>
      <c r="Q16" s="431">
        <f>'公立【男】'!Q16+'公立【女】'!Q16</f>
        <v>0</v>
      </c>
      <c r="R16" s="429">
        <f>'公立【男】'!R16+'公立【女】'!R16</f>
        <v>0</v>
      </c>
      <c r="S16" s="429">
        <f>'公立【男】'!S16+'公立【女】'!S16</f>
        <v>67</v>
      </c>
      <c r="T16" s="432">
        <v>0</v>
      </c>
      <c r="U16" s="433">
        <f>'公立【男】'!U16+'公立【女】'!U16</f>
        <v>0</v>
      </c>
      <c r="V16" s="424">
        <f>'公立【男】'!V16+'公立【女】'!V16</f>
        <v>0</v>
      </c>
    </row>
    <row r="17" spans="2:22" ht="13.5">
      <c r="B17" s="434" t="s">
        <v>19</v>
      </c>
      <c r="C17" s="435">
        <f>SUM(C18:C22)</f>
        <v>228</v>
      </c>
      <c r="D17" s="436">
        <f aca="true" t="shared" si="4" ref="D17:I17">SUM(D18:D22)</f>
        <v>16</v>
      </c>
      <c r="E17" s="437">
        <f t="shared" si="4"/>
        <v>9</v>
      </c>
      <c r="F17" s="437">
        <f t="shared" si="4"/>
        <v>7</v>
      </c>
      <c r="G17" s="437">
        <f t="shared" si="4"/>
        <v>0</v>
      </c>
      <c r="H17" s="437">
        <f t="shared" si="4"/>
        <v>0</v>
      </c>
      <c r="I17" s="437">
        <f t="shared" si="4"/>
        <v>0</v>
      </c>
      <c r="J17" s="438">
        <f aca="true" t="shared" si="5" ref="J17:T17">SUM(J18:J22)</f>
        <v>0</v>
      </c>
      <c r="K17" s="439">
        <f t="shared" si="5"/>
        <v>20</v>
      </c>
      <c r="L17" s="439">
        <f t="shared" si="5"/>
        <v>6</v>
      </c>
      <c r="M17" s="437">
        <f t="shared" si="5"/>
        <v>5</v>
      </c>
      <c r="N17" s="438">
        <f t="shared" si="5"/>
        <v>1</v>
      </c>
      <c r="O17" s="439">
        <f t="shared" si="5"/>
        <v>16</v>
      </c>
      <c r="P17" s="440">
        <f t="shared" si="5"/>
        <v>100</v>
      </c>
      <c r="Q17" s="441">
        <f>SUM(Q18:Q22)</f>
        <v>8</v>
      </c>
      <c r="R17" s="439">
        <f t="shared" si="5"/>
        <v>49</v>
      </c>
      <c r="S17" s="439">
        <f t="shared" si="5"/>
        <v>12</v>
      </c>
      <c r="T17" s="438">
        <f t="shared" si="5"/>
        <v>1</v>
      </c>
      <c r="U17" s="442">
        <f>SUM(U18:U22)</f>
        <v>0</v>
      </c>
      <c r="V17" s="443">
        <f>SUM(V18:V22)</f>
        <v>0</v>
      </c>
    </row>
    <row r="18" spans="2:22" ht="13.5">
      <c r="B18" s="423" t="s">
        <v>10</v>
      </c>
      <c r="C18" s="424">
        <f>D18+K18+L18+O18+P18+Q18+R18+S18+T18</f>
        <v>176</v>
      </c>
      <c r="D18" s="425">
        <f t="shared" si="2"/>
        <v>14</v>
      </c>
      <c r="E18" s="430">
        <f>'公立【男】'!E18+'公立【女】'!E18</f>
        <v>8</v>
      </c>
      <c r="F18" s="427">
        <f>'公立【男】'!F18+'公立【女】'!F18</f>
        <v>6</v>
      </c>
      <c r="G18" s="427">
        <f>'公立【男】'!G18+'公立【女】'!G18</f>
        <v>0</v>
      </c>
      <c r="H18" s="427">
        <f>'公立【男】'!H18+'公立【女】'!H18</f>
        <v>0</v>
      </c>
      <c r="I18" s="427">
        <f>'公立【男】'!I18+'公立【女】'!I18</f>
        <v>0</v>
      </c>
      <c r="J18" s="428">
        <f>'公立【男】'!J18+'公立【女】'!J18</f>
        <v>0</v>
      </c>
      <c r="K18" s="429">
        <f>'公立【男】'!K18+'公立【女】'!K18</f>
        <v>16</v>
      </c>
      <c r="L18" s="429">
        <f t="shared" si="3"/>
        <v>2</v>
      </c>
      <c r="M18" s="430">
        <f>'公立【男】'!M18+'公立【女】'!M18</f>
        <v>2</v>
      </c>
      <c r="N18" s="428">
        <f>'公立【男】'!N18+'公立【女】'!N18</f>
        <v>0</v>
      </c>
      <c r="O18" s="429">
        <f>'公立【男】'!O18+'公立【女】'!O18</f>
        <v>12</v>
      </c>
      <c r="P18" s="426">
        <f>'公立【男】'!P18+'公立【女】'!P18</f>
        <v>71</v>
      </c>
      <c r="Q18" s="431">
        <f>'公立【男】'!Q18+'公立【女】'!Q18</f>
        <v>7</v>
      </c>
      <c r="R18" s="429">
        <f>'公立【男】'!R18+'公立【女】'!R18</f>
        <v>43</v>
      </c>
      <c r="S18" s="429">
        <f>'公立【男】'!S18+'公立【女】'!S18</f>
        <v>10</v>
      </c>
      <c r="T18" s="429">
        <f>'公立【男】'!T18+'公立【女】'!T18</f>
        <v>1</v>
      </c>
      <c r="U18" s="433">
        <f>'公立【男】'!U18+'公立【女】'!U18</f>
        <v>0</v>
      </c>
      <c r="V18" s="424">
        <f>'公立【男】'!V18+'公立【女】'!V18</f>
        <v>0</v>
      </c>
    </row>
    <row r="19" spans="2:22" ht="13.5">
      <c r="B19" s="423" t="s">
        <v>11</v>
      </c>
      <c r="C19" s="424">
        <f t="shared" si="1"/>
        <v>15</v>
      </c>
      <c r="D19" s="425">
        <f t="shared" si="2"/>
        <v>0</v>
      </c>
      <c r="E19" s="430">
        <f>'公立【男】'!E19+'公立【女】'!E19</f>
        <v>0</v>
      </c>
      <c r="F19" s="427">
        <f>'公立【男】'!F19+'公立【女】'!F19</f>
        <v>0</v>
      </c>
      <c r="G19" s="427">
        <f>'公立【男】'!G19+'公立【女】'!G19</f>
        <v>0</v>
      </c>
      <c r="H19" s="427">
        <f>'公立【男】'!H19+'公立【女】'!H19</f>
        <v>0</v>
      </c>
      <c r="I19" s="427">
        <f>'公立【男】'!I19+'公立【女】'!I19</f>
        <v>0</v>
      </c>
      <c r="J19" s="428">
        <f>'公立【男】'!J19+'公立【女】'!J19</f>
        <v>0</v>
      </c>
      <c r="K19" s="429">
        <f>'公立【男】'!K19+'公立【女】'!K19</f>
        <v>1</v>
      </c>
      <c r="L19" s="429">
        <f t="shared" si="3"/>
        <v>0</v>
      </c>
      <c r="M19" s="430">
        <f>'公立【男】'!M19+'公立【女】'!M19</f>
        <v>0</v>
      </c>
      <c r="N19" s="428">
        <f>'公立【男】'!N19+'公立【女】'!N19</f>
        <v>0</v>
      </c>
      <c r="O19" s="429">
        <f>'公立【男】'!O19+'公立【女】'!O19</f>
        <v>2</v>
      </c>
      <c r="P19" s="426">
        <f>'公立【男】'!P19+'公立【女】'!P19</f>
        <v>10</v>
      </c>
      <c r="Q19" s="431">
        <f>'公立【男】'!Q19+'公立【女】'!Q19</f>
        <v>0</v>
      </c>
      <c r="R19" s="429">
        <f>'公立【男】'!R19+'公立【女】'!R19</f>
        <v>1</v>
      </c>
      <c r="S19" s="429">
        <f>'公立【男】'!S19+'公立【女】'!S19</f>
        <v>1</v>
      </c>
      <c r="T19" s="429">
        <f>'公立【男】'!T19+'公立【女】'!T19</f>
        <v>0</v>
      </c>
      <c r="U19" s="433">
        <f>'公立【男】'!U19+'公立【女】'!U19</f>
        <v>0</v>
      </c>
      <c r="V19" s="424">
        <f>'公立【男】'!V19+'公立【女】'!V19</f>
        <v>0</v>
      </c>
    </row>
    <row r="20" spans="2:22" ht="13.5">
      <c r="B20" s="423" t="s">
        <v>12</v>
      </c>
      <c r="C20" s="424">
        <f t="shared" si="1"/>
        <v>20</v>
      </c>
      <c r="D20" s="425">
        <f t="shared" si="2"/>
        <v>0</v>
      </c>
      <c r="E20" s="430">
        <f>'公立【男】'!E20+'公立【女】'!E20</f>
        <v>0</v>
      </c>
      <c r="F20" s="427">
        <f>'公立【男】'!F20+'公立【女】'!F20</f>
        <v>0</v>
      </c>
      <c r="G20" s="427">
        <f>'公立【男】'!G20+'公立【女】'!G20</f>
        <v>0</v>
      </c>
      <c r="H20" s="427">
        <f>'公立【男】'!H20+'公立【女】'!H20</f>
        <v>0</v>
      </c>
      <c r="I20" s="427">
        <f>'公立【男】'!I20+'公立【女】'!I20</f>
        <v>0</v>
      </c>
      <c r="J20" s="428">
        <f>'公立【男】'!J20+'公立【女】'!J20</f>
        <v>0</v>
      </c>
      <c r="K20" s="429">
        <f>'公立【男】'!K20+'公立【女】'!K20</f>
        <v>2</v>
      </c>
      <c r="L20" s="429">
        <f t="shared" si="3"/>
        <v>1</v>
      </c>
      <c r="M20" s="430">
        <f>'公立【男】'!M20+'公立【女】'!M20</f>
        <v>0</v>
      </c>
      <c r="N20" s="428">
        <f>'公立【男】'!N20+'公立【女】'!N20</f>
        <v>1</v>
      </c>
      <c r="O20" s="429">
        <f>'公立【男】'!O20+'公立【女】'!O20</f>
        <v>0</v>
      </c>
      <c r="P20" s="426">
        <f>'公立【男】'!P20+'公立【女】'!P20</f>
        <v>15</v>
      </c>
      <c r="Q20" s="431">
        <f>'公立【男】'!Q20+'公立【女】'!Q20</f>
        <v>1</v>
      </c>
      <c r="R20" s="429">
        <f>'公立【男】'!R20+'公立【女】'!R20</f>
        <v>0</v>
      </c>
      <c r="S20" s="429">
        <f>'公立【男】'!S20+'公立【女】'!S20</f>
        <v>1</v>
      </c>
      <c r="T20" s="429">
        <f>'公立【男】'!T20+'公立【女】'!T20</f>
        <v>0</v>
      </c>
      <c r="U20" s="433">
        <f>'公立【男】'!U20+'公立【女】'!U20</f>
        <v>0</v>
      </c>
      <c r="V20" s="424">
        <f>'公立【男】'!V20+'公立【女】'!V20</f>
        <v>0</v>
      </c>
    </row>
    <row r="21" spans="2:22" ht="13.5">
      <c r="B21" s="423" t="s">
        <v>13</v>
      </c>
      <c r="C21" s="424">
        <f t="shared" si="1"/>
        <v>12</v>
      </c>
      <c r="D21" s="425">
        <f t="shared" si="2"/>
        <v>1</v>
      </c>
      <c r="E21" s="430">
        <f>'公立【男】'!E21+'公立【女】'!E21</f>
        <v>1</v>
      </c>
      <c r="F21" s="427">
        <f>'公立【男】'!F21+'公立【女】'!F21</f>
        <v>0</v>
      </c>
      <c r="G21" s="427">
        <f>'公立【男】'!G21+'公立【女】'!G21</f>
        <v>0</v>
      </c>
      <c r="H21" s="427">
        <f>'公立【男】'!H21+'公立【女】'!H21</f>
        <v>0</v>
      </c>
      <c r="I21" s="427">
        <f>'公立【男】'!I21+'公立【女】'!I21</f>
        <v>0</v>
      </c>
      <c r="J21" s="428">
        <f>'公立【男】'!J21+'公立【女】'!J21</f>
        <v>0</v>
      </c>
      <c r="K21" s="429">
        <f>'公立【男】'!K21+'公立【女】'!K21</f>
        <v>0</v>
      </c>
      <c r="L21" s="429">
        <f t="shared" si="3"/>
        <v>3</v>
      </c>
      <c r="M21" s="430">
        <f>'公立【男】'!M21+'公立【女】'!M21</f>
        <v>3</v>
      </c>
      <c r="N21" s="428">
        <f>'公立【男】'!N21+'公立【女】'!N21</f>
        <v>0</v>
      </c>
      <c r="O21" s="429">
        <f>'公立【男】'!O21+'公立【女】'!O21</f>
        <v>0</v>
      </c>
      <c r="P21" s="426">
        <f>'公立【男】'!P21+'公立【女】'!P21</f>
        <v>4</v>
      </c>
      <c r="Q21" s="431">
        <f>'公立【男】'!Q21+'公立【女】'!Q21</f>
        <v>0</v>
      </c>
      <c r="R21" s="429">
        <f>'公立【男】'!R21+'公立【女】'!R21</f>
        <v>4</v>
      </c>
      <c r="S21" s="429">
        <f>'公立【男】'!S21+'公立【女】'!S21</f>
        <v>0</v>
      </c>
      <c r="T21" s="429">
        <f>'公立【男】'!T21+'公立【女】'!T21</f>
        <v>0</v>
      </c>
      <c r="U21" s="433">
        <f>'公立【男】'!U21+'公立【女】'!U21</f>
        <v>0</v>
      </c>
      <c r="V21" s="424">
        <f>'公立【男】'!V21+'公立【女】'!V21</f>
        <v>0</v>
      </c>
    </row>
    <row r="22" spans="2:22" ht="14.25" thickBot="1">
      <c r="B22" s="444" t="s">
        <v>15</v>
      </c>
      <c r="C22" s="445">
        <f t="shared" si="1"/>
        <v>5</v>
      </c>
      <c r="D22" s="446">
        <f t="shared" si="2"/>
        <v>1</v>
      </c>
      <c r="E22" s="447">
        <f>'公立【男】'!E22+'公立【女】'!E22</f>
        <v>0</v>
      </c>
      <c r="F22" s="448">
        <f>'公立【男】'!F22+'公立【女】'!F22</f>
        <v>1</v>
      </c>
      <c r="G22" s="448">
        <f>'公立【男】'!G22+'公立【女】'!G22</f>
        <v>0</v>
      </c>
      <c r="H22" s="448">
        <f>'公立【男】'!H22+'公立【女】'!H22</f>
        <v>0</v>
      </c>
      <c r="I22" s="448">
        <f>'公立【男】'!I22+'公立【女】'!I22</f>
        <v>0</v>
      </c>
      <c r="J22" s="449">
        <f>'公立【男】'!J22+'公立【女】'!J22</f>
        <v>0</v>
      </c>
      <c r="K22" s="450">
        <f>'公立【男】'!K22+'公立【女】'!K22</f>
        <v>1</v>
      </c>
      <c r="L22" s="450">
        <f>SUM(M22:N22)</f>
        <v>0</v>
      </c>
      <c r="M22" s="447">
        <f>'公立【男】'!M22+'公立【女】'!M22</f>
        <v>0</v>
      </c>
      <c r="N22" s="449">
        <f>'公立【男】'!N22+'公立【女】'!N22</f>
        <v>0</v>
      </c>
      <c r="O22" s="450">
        <f>'公立【男】'!O22+'公立【女】'!O22</f>
        <v>2</v>
      </c>
      <c r="P22" s="451">
        <f>'公立【男】'!P22+'公立【女】'!P22</f>
        <v>0</v>
      </c>
      <c r="Q22" s="452">
        <f>'公立【男】'!Q22+'公立【女】'!Q22</f>
        <v>0</v>
      </c>
      <c r="R22" s="450">
        <f>'公立【男】'!R22+'公立【女】'!R22</f>
        <v>1</v>
      </c>
      <c r="S22" s="450">
        <f>'公立【男】'!S22+'公立【女】'!S22</f>
        <v>0</v>
      </c>
      <c r="T22" s="450">
        <f>'公立【男】'!T22+'公立【女】'!T22</f>
        <v>0</v>
      </c>
      <c r="U22" s="453">
        <f>'公立【男】'!U22+'公立【女】'!U22</f>
        <v>0</v>
      </c>
      <c r="V22" s="454">
        <f>'公立【男】'!V22+'公立【女】'!V22</f>
        <v>0</v>
      </c>
    </row>
    <row r="23" spans="2:27" ht="13.5">
      <c r="B23" s="455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60"/>
      <c r="V23" s="260"/>
      <c r="W23" s="456"/>
      <c r="X23" s="271"/>
      <c r="Y23" s="271"/>
      <c r="Z23" s="271"/>
      <c r="AA23" s="271"/>
    </row>
    <row r="24" spans="2:22" ht="14.25" thickBot="1">
      <c r="B24" s="457" t="s">
        <v>20</v>
      </c>
      <c r="U24" s="409"/>
      <c r="V24" s="409"/>
    </row>
    <row r="25" spans="2:22" ht="13.5">
      <c r="B25" s="458" t="s">
        <v>9</v>
      </c>
      <c r="C25" s="298">
        <f>D25+K25+L25+O25+P25+Q25+R25+S25+T25</f>
        <v>100</v>
      </c>
      <c r="D25" s="299">
        <f aca="true" t="shared" si="6" ref="D25:E33">D6/$C6*100</f>
        <v>60.64781242446217</v>
      </c>
      <c r="E25" s="300">
        <f t="shared" si="6"/>
        <v>54.6047860768673</v>
      </c>
      <c r="F25" s="301">
        <f aca="true" t="shared" si="7" ref="F25:L25">F6/$C6*100</f>
        <v>5.970510031423737</v>
      </c>
      <c r="G25" s="300">
        <f t="shared" si="7"/>
        <v>0.0725163161711385</v>
      </c>
      <c r="H25" s="301">
        <f t="shared" si="7"/>
        <v>0</v>
      </c>
      <c r="I25" s="300">
        <f t="shared" si="7"/>
        <v>0</v>
      </c>
      <c r="J25" s="302">
        <f t="shared" si="7"/>
        <v>0</v>
      </c>
      <c r="K25" s="300">
        <f t="shared" si="7"/>
        <v>17.605350092659737</v>
      </c>
      <c r="L25" s="303">
        <f t="shared" si="7"/>
        <v>4.4396100233663685</v>
      </c>
      <c r="M25" s="304">
        <f aca="true" t="shared" si="8" ref="M25:T25">M6/$C6*100</f>
        <v>1.845137378132302</v>
      </c>
      <c r="N25" s="302">
        <f t="shared" si="8"/>
        <v>2.5944726452340667</v>
      </c>
      <c r="O25" s="303">
        <f t="shared" si="8"/>
        <v>0.38675368624607204</v>
      </c>
      <c r="P25" s="304">
        <f t="shared" si="8"/>
        <v>10.941906373378455</v>
      </c>
      <c r="Q25" s="305">
        <f aca="true" t="shared" si="9" ref="Q25:Q41">Q6/$C6*100</f>
        <v>0</v>
      </c>
      <c r="R25" s="303">
        <f t="shared" si="8"/>
        <v>1.0313431633228587</v>
      </c>
      <c r="S25" s="303">
        <f t="shared" si="8"/>
        <v>4.947224236564338</v>
      </c>
      <c r="T25" s="306">
        <f t="shared" si="8"/>
        <v>0</v>
      </c>
      <c r="U25" s="459">
        <f aca="true" t="shared" si="10" ref="U25:V41">U6/$C6*100</f>
        <v>0.024172105390379502</v>
      </c>
      <c r="V25" s="353">
        <f t="shared" si="10"/>
        <v>0</v>
      </c>
    </row>
    <row r="26" spans="2:22" ht="13.5">
      <c r="B26" s="460" t="s">
        <v>10</v>
      </c>
      <c r="C26" s="309">
        <f aca="true" t="shared" si="11" ref="C26:C41">D26+K26+L26+O26+P26+Q26+R26+S26+T26</f>
        <v>100</v>
      </c>
      <c r="D26" s="310">
        <f t="shared" si="6"/>
        <v>63.69958275382476</v>
      </c>
      <c r="E26" s="311">
        <f t="shared" si="6"/>
        <v>56.841767412003854</v>
      </c>
      <c r="F26" s="312">
        <f aca="true" t="shared" si="12" ref="F26:L33">F7/$C7*100</f>
        <v>6.761527762918583</v>
      </c>
      <c r="G26" s="311">
        <f t="shared" si="12"/>
        <v>0.0962875789023216</v>
      </c>
      <c r="H26" s="312">
        <f t="shared" si="12"/>
        <v>0</v>
      </c>
      <c r="I26" s="311">
        <f t="shared" si="12"/>
        <v>0</v>
      </c>
      <c r="J26" s="313">
        <f t="shared" si="12"/>
        <v>0</v>
      </c>
      <c r="K26" s="311">
        <f t="shared" si="12"/>
        <v>19.311008879854498</v>
      </c>
      <c r="L26" s="314">
        <f t="shared" si="12"/>
        <v>3.1988873435326846</v>
      </c>
      <c r="M26" s="315">
        <f aca="true" t="shared" si="13" ref="M26:T26">M7/$C7*100</f>
        <v>1.444313683534824</v>
      </c>
      <c r="N26" s="313">
        <f t="shared" si="13"/>
        <v>1.7545736599978605</v>
      </c>
      <c r="O26" s="314">
        <f t="shared" si="13"/>
        <v>0.23536963731678615</v>
      </c>
      <c r="P26" s="315">
        <f t="shared" si="13"/>
        <v>6.772226382796618</v>
      </c>
      <c r="Q26" s="316">
        <f t="shared" si="9"/>
        <v>0</v>
      </c>
      <c r="R26" s="314">
        <f t="shared" si="13"/>
        <v>1.2731357654862523</v>
      </c>
      <c r="S26" s="314">
        <f t="shared" si="13"/>
        <v>5.509789237188403</v>
      </c>
      <c r="T26" s="317">
        <f t="shared" si="13"/>
        <v>0</v>
      </c>
      <c r="U26" s="461">
        <f t="shared" si="10"/>
        <v>0.0320958596341072</v>
      </c>
      <c r="V26" s="354">
        <f t="shared" si="10"/>
        <v>0</v>
      </c>
    </row>
    <row r="27" spans="2:22" ht="13.5">
      <c r="B27" s="460" t="s">
        <v>11</v>
      </c>
      <c r="C27" s="309">
        <f t="shared" si="11"/>
        <v>100</v>
      </c>
      <c r="D27" s="310">
        <f t="shared" si="6"/>
        <v>30.618892508143325</v>
      </c>
      <c r="E27" s="311">
        <f t="shared" si="6"/>
        <v>25.0814332247557</v>
      </c>
      <c r="F27" s="312">
        <f t="shared" si="12"/>
        <v>5.537459283387622</v>
      </c>
      <c r="G27" s="311">
        <f t="shared" si="12"/>
        <v>0</v>
      </c>
      <c r="H27" s="312">
        <f t="shared" si="12"/>
        <v>0</v>
      </c>
      <c r="I27" s="311">
        <f t="shared" si="12"/>
        <v>0</v>
      </c>
      <c r="J27" s="313">
        <f t="shared" si="12"/>
        <v>0</v>
      </c>
      <c r="K27" s="311">
        <f t="shared" si="12"/>
        <v>19.54397394136808</v>
      </c>
      <c r="L27" s="314">
        <f t="shared" si="12"/>
        <v>4.234527687296417</v>
      </c>
      <c r="M27" s="315">
        <f aca="true" t="shared" si="14" ref="M27:T27">M8/$C8*100</f>
        <v>4.234527687296417</v>
      </c>
      <c r="N27" s="313">
        <f t="shared" si="14"/>
        <v>0</v>
      </c>
      <c r="O27" s="314">
        <f t="shared" si="14"/>
        <v>4.234527687296417</v>
      </c>
      <c r="P27" s="315">
        <f t="shared" si="14"/>
        <v>39.413680781758956</v>
      </c>
      <c r="Q27" s="316">
        <f t="shared" si="9"/>
        <v>0</v>
      </c>
      <c r="R27" s="314">
        <f t="shared" si="14"/>
        <v>0.32573289902280134</v>
      </c>
      <c r="S27" s="314">
        <f t="shared" si="14"/>
        <v>1.6286644951140066</v>
      </c>
      <c r="T27" s="317">
        <f t="shared" si="14"/>
        <v>0</v>
      </c>
      <c r="U27" s="461">
        <f t="shared" si="10"/>
        <v>0</v>
      </c>
      <c r="V27" s="354">
        <f t="shared" si="10"/>
        <v>0</v>
      </c>
    </row>
    <row r="28" spans="2:22" ht="13.5">
      <c r="B28" s="460" t="s">
        <v>12</v>
      </c>
      <c r="C28" s="309">
        <f t="shared" si="11"/>
        <v>99.99999999999999</v>
      </c>
      <c r="D28" s="310">
        <f t="shared" si="6"/>
        <v>24.84472049689441</v>
      </c>
      <c r="E28" s="311">
        <f t="shared" si="6"/>
        <v>22.67080745341615</v>
      </c>
      <c r="F28" s="312">
        <f t="shared" si="12"/>
        <v>2.1739130434782608</v>
      </c>
      <c r="G28" s="311">
        <f t="shared" si="12"/>
        <v>0</v>
      </c>
      <c r="H28" s="312">
        <f t="shared" si="12"/>
        <v>0</v>
      </c>
      <c r="I28" s="311">
        <f t="shared" si="12"/>
        <v>0</v>
      </c>
      <c r="J28" s="313">
        <f t="shared" si="12"/>
        <v>0</v>
      </c>
      <c r="K28" s="311">
        <f t="shared" si="12"/>
        <v>12.732919254658384</v>
      </c>
      <c r="L28" s="314">
        <f t="shared" si="12"/>
        <v>0.7763975155279503</v>
      </c>
      <c r="M28" s="315">
        <f aca="true" t="shared" si="15" ref="M28:T28">M9/$C9*100</f>
        <v>0</v>
      </c>
      <c r="N28" s="313">
        <f t="shared" si="15"/>
        <v>0.7763975155279503</v>
      </c>
      <c r="O28" s="314">
        <f t="shared" si="15"/>
        <v>0.4658385093167702</v>
      </c>
      <c r="P28" s="315">
        <f t="shared" si="15"/>
        <v>59.62732919254658</v>
      </c>
      <c r="Q28" s="316">
        <f t="shared" si="9"/>
        <v>0</v>
      </c>
      <c r="R28" s="314">
        <f t="shared" si="15"/>
        <v>0.6211180124223602</v>
      </c>
      <c r="S28" s="314">
        <f t="shared" si="15"/>
        <v>0.9316770186335404</v>
      </c>
      <c r="T28" s="317">
        <f t="shared" si="15"/>
        <v>0</v>
      </c>
      <c r="U28" s="461">
        <f t="shared" si="10"/>
        <v>0</v>
      </c>
      <c r="V28" s="354">
        <f t="shared" si="10"/>
        <v>0</v>
      </c>
    </row>
    <row r="29" spans="2:22" ht="13.5">
      <c r="B29" s="460" t="s">
        <v>13</v>
      </c>
      <c r="C29" s="309">
        <f t="shared" si="11"/>
        <v>99.99999999999999</v>
      </c>
      <c r="D29" s="310">
        <f t="shared" si="6"/>
        <v>42.24924012158054</v>
      </c>
      <c r="E29" s="311">
        <f t="shared" si="6"/>
        <v>34.650455927051674</v>
      </c>
      <c r="F29" s="312">
        <f t="shared" si="12"/>
        <v>7.598784194528875</v>
      </c>
      <c r="G29" s="311">
        <f t="shared" si="12"/>
        <v>0</v>
      </c>
      <c r="H29" s="312">
        <f t="shared" si="12"/>
        <v>0</v>
      </c>
      <c r="I29" s="311">
        <f t="shared" si="12"/>
        <v>0</v>
      </c>
      <c r="J29" s="313">
        <f t="shared" si="12"/>
        <v>0</v>
      </c>
      <c r="K29" s="311">
        <f t="shared" si="12"/>
        <v>24.316109422492403</v>
      </c>
      <c r="L29" s="314">
        <f t="shared" si="12"/>
        <v>2.735562310030395</v>
      </c>
      <c r="M29" s="315">
        <f aca="true" t="shared" si="16" ref="M29:T29">M10/$C10*100</f>
        <v>0.303951367781155</v>
      </c>
      <c r="N29" s="313">
        <f t="shared" si="16"/>
        <v>2.43161094224924</v>
      </c>
      <c r="O29" s="314">
        <f t="shared" si="16"/>
        <v>0.303951367781155</v>
      </c>
      <c r="P29" s="315">
        <f t="shared" si="16"/>
        <v>27.659574468085108</v>
      </c>
      <c r="Q29" s="316">
        <f t="shared" si="9"/>
        <v>0</v>
      </c>
      <c r="R29" s="314">
        <f t="shared" si="16"/>
        <v>0.303951367781155</v>
      </c>
      <c r="S29" s="314">
        <f t="shared" si="16"/>
        <v>2.43161094224924</v>
      </c>
      <c r="T29" s="317">
        <f t="shared" si="16"/>
        <v>0</v>
      </c>
      <c r="U29" s="461">
        <f t="shared" si="10"/>
        <v>0</v>
      </c>
      <c r="V29" s="354">
        <f t="shared" si="10"/>
        <v>0</v>
      </c>
    </row>
    <row r="30" spans="2:22" ht="13.5">
      <c r="B30" s="460" t="s">
        <v>14</v>
      </c>
      <c r="C30" s="309">
        <f t="shared" si="11"/>
        <v>100</v>
      </c>
      <c r="D30" s="310">
        <f t="shared" si="6"/>
        <v>29.78723404255319</v>
      </c>
      <c r="E30" s="311">
        <f t="shared" si="6"/>
        <v>26.595744680851062</v>
      </c>
      <c r="F30" s="312">
        <f t="shared" si="12"/>
        <v>3.1914893617021276</v>
      </c>
      <c r="G30" s="311">
        <f t="shared" si="12"/>
        <v>0</v>
      </c>
      <c r="H30" s="312">
        <f t="shared" si="12"/>
        <v>0</v>
      </c>
      <c r="I30" s="311">
        <f t="shared" si="12"/>
        <v>0</v>
      </c>
      <c r="J30" s="313">
        <f t="shared" si="12"/>
        <v>0</v>
      </c>
      <c r="K30" s="311">
        <f t="shared" si="12"/>
        <v>18.085106382978726</v>
      </c>
      <c r="L30" s="314">
        <f t="shared" si="12"/>
        <v>0</v>
      </c>
      <c r="M30" s="315">
        <f aca="true" t="shared" si="17" ref="M30:T30">M11/$C11*100</f>
        <v>0</v>
      </c>
      <c r="N30" s="313">
        <f t="shared" si="17"/>
        <v>0</v>
      </c>
      <c r="O30" s="314">
        <f t="shared" si="17"/>
        <v>6.382978723404255</v>
      </c>
      <c r="P30" s="315">
        <f t="shared" si="17"/>
        <v>44.680851063829785</v>
      </c>
      <c r="Q30" s="316">
        <f t="shared" si="9"/>
        <v>0</v>
      </c>
      <c r="R30" s="314">
        <f t="shared" si="17"/>
        <v>0</v>
      </c>
      <c r="S30" s="314">
        <f t="shared" si="17"/>
        <v>1.0638297872340425</v>
      </c>
      <c r="T30" s="317">
        <f t="shared" si="17"/>
        <v>0</v>
      </c>
      <c r="U30" s="461">
        <f t="shared" si="10"/>
        <v>0</v>
      </c>
      <c r="V30" s="354">
        <f t="shared" si="10"/>
        <v>0</v>
      </c>
    </row>
    <row r="31" spans="2:22" ht="13.5">
      <c r="B31" s="460" t="s">
        <v>15</v>
      </c>
      <c r="C31" s="309">
        <f t="shared" si="11"/>
        <v>100</v>
      </c>
      <c r="D31" s="310">
        <f t="shared" si="6"/>
        <v>0</v>
      </c>
      <c r="E31" s="311">
        <f t="shared" si="6"/>
        <v>0</v>
      </c>
      <c r="F31" s="312">
        <f t="shared" si="12"/>
        <v>0</v>
      </c>
      <c r="G31" s="311">
        <f t="shared" si="12"/>
        <v>0</v>
      </c>
      <c r="H31" s="312">
        <f t="shared" si="12"/>
        <v>0</v>
      </c>
      <c r="I31" s="311">
        <f t="shared" si="12"/>
        <v>0</v>
      </c>
      <c r="J31" s="313">
        <f t="shared" si="12"/>
        <v>0</v>
      </c>
      <c r="K31" s="311">
        <f t="shared" si="12"/>
        <v>0</v>
      </c>
      <c r="L31" s="314">
        <f t="shared" si="12"/>
        <v>28.57142857142857</v>
      </c>
      <c r="M31" s="315">
        <f aca="true" t="shared" si="18" ref="M31:T31">M12/$C12*100</f>
        <v>28.57142857142857</v>
      </c>
      <c r="N31" s="313">
        <f t="shared" si="18"/>
        <v>0</v>
      </c>
      <c r="O31" s="314">
        <f t="shared" si="18"/>
        <v>0</v>
      </c>
      <c r="P31" s="315">
        <f t="shared" si="18"/>
        <v>71.42857142857143</v>
      </c>
      <c r="Q31" s="316">
        <f t="shared" si="9"/>
        <v>0</v>
      </c>
      <c r="R31" s="314">
        <f t="shared" si="18"/>
        <v>0</v>
      </c>
      <c r="S31" s="314">
        <f t="shared" si="18"/>
        <v>0</v>
      </c>
      <c r="T31" s="317">
        <f t="shared" si="18"/>
        <v>0</v>
      </c>
      <c r="U31" s="461">
        <f t="shared" si="10"/>
        <v>0</v>
      </c>
      <c r="V31" s="354">
        <f t="shared" si="10"/>
        <v>0</v>
      </c>
    </row>
    <row r="32" spans="2:22" ht="13.5">
      <c r="B32" s="460" t="s">
        <v>16</v>
      </c>
      <c r="C32" s="309">
        <f t="shared" si="11"/>
        <v>100</v>
      </c>
      <c r="D32" s="310">
        <f t="shared" si="6"/>
        <v>75.34246575342466</v>
      </c>
      <c r="E32" s="311">
        <f t="shared" si="6"/>
        <v>72.6027397260274</v>
      </c>
      <c r="F32" s="312">
        <f t="shared" si="12"/>
        <v>2.73972602739726</v>
      </c>
      <c r="G32" s="311">
        <f t="shared" si="12"/>
        <v>0</v>
      </c>
      <c r="H32" s="312">
        <f t="shared" si="12"/>
        <v>0</v>
      </c>
      <c r="I32" s="311">
        <f t="shared" si="12"/>
        <v>0</v>
      </c>
      <c r="J32" s="313">
        <f t="shared" si="12"/>
        <v>0</v>
      </c>
      <c r="K32" s="311">
        <f t="shared" si="12"/>
        <v>9.58904109589041</v>
      </c>
      <c r="L32" s="314">
        <f t="shared" si="12"/>
        <v>1.36986301369863</v>
      </c>
      <c r="M32" s="315">
        <f aca="true" t="shared" si="19" ref="M32:T33">M13/$C13*100</f>
        <v>0</v>
      </c>
      <c r="N32" s="313">
        <f t="shared" si="19"/>
        <v>1.36986301369863</v>
      </c>
      <c r="O32" s="314">
        <f t="shared" si="19"/>
        <v>2.73972602739726</v>
      </c>
      <c r="P32" s="315">
        <f t="shared" si="19"/>
        <v>5.47945205479452</v>
      </c>
      <c r="Q32" s="316">
        <f t="shared" si="9"/>
        <v>0</v>
      </c>
      <c r="R32" s="314">
        <f t="shared" si="19"/>
        <v>0</v>
      </c>
      <c r="S32" s="314">
        <f t="shared" si="19"/>
        <v>5.47945205479452</v>
      </c>
      <c r="T32" s="317">
        <f t="shared" si="19"/>
        <v>0</v>
      </c>
      <c r="U32" s="461">
        <f t="shared" si="10"/>
        <v>0</v>
      </c>
      <c r="V32" s="354">
        <f t="shared" si="10"/>
        <v>0</v>
      </c>
    </row>
    <row r="33" spans="2:22" ht="13.5">
      <c r="B33" s="423" t="s">
        <v>33</v>
      </c>
      <c r="C33" s="309">
        <f t="shared" si="11"/>
        <v>100</v>
      </c>
      <c r="D33" s="310">
        <f t="shared" si="6"/>
        <v>13.043478260869565</v>
      </c>
      <c r="E33" s="311">
        <f t="shared" si="6"/>
        <v>8.695652173913043</v>
      </c>
      <c r="F33" s="312">
        <f t="shared" si="12"/>
        <v>4.3478260869565215</v>
      </c>
      <c r="G33" s="311">
        <f t="shared" si="12"/>
        <v>0</v>
      </c>
      <c r="H33" s="312">
        <f t="shared" si="12"/>
        <v>0</v>
      </c>
      <c r="I33" s="311">
        <f t="shared" si="12"/>
        <v>0</v>
      </c>
      <c r="J33" s="313">
        <f t="shared" si="12"/>
        <v>0</v>
      </c>
      <c r="K33" s="311">
        <f t="shared" si="12"/>
        <v>26.08695652173913</v>
      </c>
      <c r="L33" s="314">
        <f t="shared" si="12"/>
        <v>0</v>
      </c>
      <c r="M33" s="315">
        <f t="shared" si="19"/>
        <v>0</v>
      </c>
      <c r="N33" s="313">
        <f t="shared" si="19"/>
        <v>0</v>
      </c>
      <c r="O33" s="314">
        <f t="shared" si="19"/>
        <v>0</v>
      </c>
      <c r="P33" s="315">
        <f t="shared" si="19"/>
        <v>52.17391304347826</v>
      </c>
      <c r="Q33" s="316">
        <f t="shared" si="9"/>
        <v>0</v>
      </c>
      <c r="R33" s="314">
        <f t="shared" si="19"/>
        <v>8.695652173913043</v>
      </c>
      <c r="S33" s="314">
        <f t="shared" si="19"/>
        <v>0</v>
      </c>
      <c r="T33" s="317">
        <f t="shared" si="19"/>
        <v>0</v>
      </c>
      <c r="U33" s="461">
        <f t="shared" si="10"/>
        <v>0</v>
      </c>
      <c r="V33" s="354">
        <f t="shared" si="10"/>
        <v>0</v>
      </c>
    </row>
    <row r="34" spans="2:22" ht="13.5">
      <c r="B34" s="460" t="s">
        <v>17</v>
      </c>
      <c r="C34" s="309">
        <f t="shared" si="11"/>
        <v>100</v>
      </c>
      <c r="D34" s="310">
        <f aca="true" t="shared" si="20" ref="D34:D41">D15/$C15*100</f>
        <v>39.53488372093023</v>
      </c>
      <c r="E34" s="311">
        <f aca="true" t="shared" si="21" ref="E34:L41">E15/$C15*100</f>
        <v>27.906976744186046</v>
      </c>
      <c r="F34" s="312">
        <f t="shared" si="21"/>
        <v>11.627906976744185</v>
      </c>
      <c r="G34" s="311">
        <f t="shared" si="21"/>
        <v>0</v>
      </c>
      <c r="H34" s="312">
        <f t="shared" si="21"/>
        <v>0</v>
      </c>
      <c r="I34" s="311">
        <f t="shared" si="21"/>
        <v>0</v>
      </c>
      <c r="J34" s="313">
        <f t="shared" si="21"/>
        <v>0</v>
      </c>
      <c r="K34" s="311">
        <f t="shared" si="21"/>
        <v>32.945736434108525</v>
      </c>
      <c r="L34" s="314">
        <f t="shared" si="21"/>
        <v>0</v>
      </c>
      <c r="M34" s="315">
        <f aca="true" t="shared" si="22" ref="M34:T34">M15/$C15*100</f>
        <v>0</v>
      </c>
      <c r="N34" s="313">
        <f t="shared" si="22"/>
        <v>0</v>
      </c>
      <c r="O34" s="314">
        <f t="shared" si="22"/>
        <v>0.3875968992248062</v>
      </c>
      <c r="P34" s="315">
        <f t="shared" si="22"/>
        <v>23.643410852713178</v>
      </c>
      <c r="Q34" s="316">
        <f t="shared" si="9"/>
        <v>0</v>
      </c>
      <c r="R34" s="314">
        <f t="shared" si="22"/>
        <v>0.3875968992248062</v>
      </c>
      <c r="S34" s="314">
        <f t="shared" si="22"/>
        <v>3.10077519379845</v>
      </c>
      <c r="T34" s="317">
        <f t="shared" si="22"/>
        <v>0</v>
      </c>
      <c r="U34" s="461">
        <f t="shared" si="10"/>
        <v>0</v>
      </c>
      <c r="V34" s="354">
        <f t="shared" si="10"/>
        <v>0</v>
      </c>
    </row>
    <row r="35" spans="2:22" ht="13.5">
      <c r="B35" s="460" t="s">
        <v>18</v>
      </c>
      <c r="C35" s="309">
        <f t="shared" si="11"/>
        <v>100</v>
      </c>
      <c r="D35" s="310">
        <f t="shared" si="20"/>
        <v>74.6425884123401</v>
      </c>
      <c r="E35" s="311">
        <f t="shared" si="21"/>
        <v>73.36343115124153</v>
      </c>
      <c r="F35" s="312">
        <f t="shared" si="21"/>
        <v>1.2791572610985704</v>
      </c>
      <c r="G35" s="311">
        <f t="shared" si="21"/>
        <v>0</v>
      </c>
      <c r="H35" s="312">
        <f t="shared" si="21"/>
        <v>0</v>
      </c>
      <c r="I35" s="311">
        <f t="shared" si="21"/>
        <v>0</v>
      </c>
      <c r="J35" s="313">
        <f t="shared" si="21"/>
        <v>0</v>
      </c>
      <c r="K35" s="311">
        <f t="shared" si="21"/>
        <v>3.235515425131678</v>
      </c>
      <c r="L35" s="314">
        <f t="shared" si="21"/>
        <v>16.70428893905192</v>
      </c>
      <c r="M35" s="315">
        <f aca="true" t="shared" si="23" ref="M35:T35">M16/$C16*100</f>
        <v>5.8690744920993225</v>
      </c>
      <c r="N35" s="313">
        <f t="shared" si="23"/>
        <v>10.835214446952596</v>
      </c>
      <c r="O35" s="314">
        <f t="shared" si="23"/>
        <v>0</v>
      </c>
      <c r="P35" s="315">
        <f t="shared" si="23"/>
        <v>0.3762227238525207</v>
      </c>
      <c r="Q35" s="316">
        <f t="shared" si="9"/>
        <v>0</v>
      </c>
      <c r="R35" s="314">
        <f t="shared" si="23"/>
        <v>0</v>
      </c>
      <c r="S35" s="314">
        <f t="shared" si="23"/>
        <v>5.041384499623777</v>
      </c>
      <c r="T35" s="317">
        <f t="shared" si="23"/>
        <v>0</v>
      </c>
      <c r="U35" s="461">
        <f t="shared" si="10"/>
        <v>0</v>
      </c>
      <c r="V35" s="354">
        <f t="shared" si="10"/>
        <v>0</v>
      </c>
    </row>
    <row r="36" spans="2:22" ht="13.5">
      <c r="B36" s="462" t="s">
        <v>19</v>
      </c>
      <c r="C36" s="463">
        <f t="shared" si="11"/>
        <v>99.99999999999999</v>
      </c>
      <c r="D36" s="464">
        <f t="shared" si="20"/>
        <v>7.017543859649122</v>
      </c>
      <c r="E36" s="465">
        <f t="shared" si="21"/>
        <v>3.9473684210526314</v>
      </c>
      <c r="F36" s="466">
        <f t="shared" si="21"/>
        <v>3.070175438596491</v>
      </c>
      <c r="G36" s="465">
        <f t="shared" si="21"/>
        <v>0</v>
      </c>
      <c r="H36" s="466">
        <f t="shared" si="21"/>
        <v>0</v>
      </c>
      <c r="I36" s="465">
        <f t="shared" si="21"/>
        <v>0</v>
      </c>
      <c r="J36" s="467">
        <f t="shared" si="21"/>
        <v>0</v>
      </c>
      <c r="K36" s="465">
        <f t="shared" si="21"/>
        <v>8.771929824561402</v>
      </c>
      <c r="L36" s="468">
        <f t="shared" si="21"/>
        <v>2.631578947368421</v>
      </c>
      <c r="M36" s="469">
        <f aca="true" t="shared" si="24" ref="M36:T36">M17/$C17*100</f>
        <v>2.1929824561403506</v>
      </c>
      <c r="N36" s="467">
        <f t="shared" si="24"/>
        <v>0.43859649122807015</v>
      </c>
      <c r="O36" s="468">
        <f t="shared" si="24"/>
        <v>7.017543859649122</v>
      </c>
      <c r="P36" s="469">
        <f t="shared" si="24"/>
        <v>43.859649122807014</v>
      </c>
      <c r="Q36" s="470">
        <f t="shared" si="9"/>
        <v>3.508771929824561</v>
      </c>
      <c r="R36" s="468">
        <f t="shared" si="24"/>
        <v>21.49122807017544</v>
      </c>
      <c r="S36" s="468">
        <f t="shared" si="24"/>
        <v>5.263157894736842</v>
      </c>
      <c r="T36" s="471">
        <f t="shared" si="24"/>
        <v>0.43859649122807015</v>
      </c>
      <c r="U36" s="472">
        <f t="shared" si="10"/>
        <v>0</v>
      </c>
      <c r="V36" s="473">
        <f t="shared" si="10"/>
        <v>0</v>
      </c>
    </row>
    <row r="37" spans="2:22" ht="13.5">
      <c r="B37" s="460" t="s">
        <v>10</v>
      </c>
      <c r="C37" s="309">
        <f t="shared" si="11"/>
        <v>100.00000000000001</v>
      </c>
      <c r="D37" s="310">
        <f t="shared" si="20"/>
        <v>7.954545454545454</v>
      </c>
      <c r="E37" s="311">
        <f t="shared" si="21"/>
        <v>4.545454545454546</v>
      </c>
      <c r="F37" s="312">
        <f t="shared" si="21"/>
        <v>3.4090909090909087</v>
      </c>
      <c r="G37" s="311">
        <f t="shared" si="21"/>
        <v>0</v>
      </c>
      <c r="H37" s="312">
        <f t="shared" si="21"/>
        <v>0</v>
      </c>
      <c r="I37" s="311">
        <f t="shared" si="21"/>
        <v>0</v>
      </c>
      <c r="J37" s="313">
        <f t="shared" si="21"/>
        <v>0</v>
      </c>
      <c r="K37" s="311">
        <f t="shared" si="21"/>
        <v>9.090909090909092</v>
      </c>
      <c r="L37" s="314">
        <f t="shared" si="21"/>
        <v>1.1363636363636365</v>
      </c>
      <c r="M37" s="315">
        <f aca="true" t="shared" si="25" ref="M37:T37">M18/$C18*100</f>
        <v>1.1363636363636365</v>
      </c>
      <c r="N37" s="313">
        <f t="shared" si="25"/>
        <v>0</v>
      </c>
      <c r="O37" s="314">
        <f t="shared" si="25"/>
        <v>6.8181818181818175</v>
      </c>
      <c r="P37" s="315">
        <f t="shared" si="25"/>
        <v>40.340909090909086</v>
      </c>
      <c r="Q37" s="316">
        <f t="shared" si="9"/>
        <v>3.977272727272727</v>
      </c>
      <c r="R37" s="314">
        <f t="shared" si="25"/>
        <v>24.431818181818183</v>
      </c>
      <c r="S37" s="314">
        <f t="shared" si="25"/>
        <v>5.681818181818182</v>
      </c>
      <c r="T37" s="317">
        <f t="shared" si="25"/>
        <v>0.5681818181818182</v>
      </c>
      <c r="U37" s="461">
        <f t="shared" si="10"/>
        <v>0</v>
      </c>
      <c r="V37" s="354">
        <f t="shared" si="10"/>
        <v>0</v>
      </c>
    </row>
    <row r="38" spans="2:22" ht="13.5">
      <c r="B38" s="460" t="s">
        <v>11</v>
      </c>
      <c r="C38" s="309">
        <f t="shared" si="11"/>
        <v>100</v>
      </c>
      <c r="D38" s="310">
        <f t="shared" si="20"/>
        <v>0</v>
      </c>
      <c r="E38" s="311">
        <f t="shared" si="21"/>
        <v>0</v>
      </c>
      <c r="F38" s="312">
        <f t="shared" si="21"/>
        <v>0</v>
      </c>
      <c r="G38" s="311">
        <f t="shared" si="21"/>
        <v>0</v>
      </c>
      <c r="H38" s="312">
        <f t="shared" si="21"/>
        <v>0</v>
      </c>
      <c r="I38" s="311">
        <f t="shared" si="21"/>
        <v>0</v>
      </c>
      <c r="J38" s="313">
        <f t="shared" si="21"/>
        <v>0</v>
      </c>
      <c r="K38" s="311">
        <f t="shared" si="21"/>
        <v>6.666666666666667</v>
      </c>
      <c r="L38" s="314">
        <f t="shared" si="21"/>
        <v>0</v>
      </c>
      <c r="M38" s="315">
        <f aca="true" t="shared" si="26" ref="M38:T38">M19/$C19*100</f>
        <v>0</v>
      </c>
      <c r="N38" s="313">
        <f t="shared" si="26"/>
        <v>0</v>
      </c>
      <c r="O38" s="314">
        <f t="shared" si="26"/>
        <v>13.333333333333334</v>
      </c>
      <c r="P38" s="315">
        <f t="shared" si="26"/>
        <v>66.66666666666666</v>
      </c>
      <c r="Q38" s="316">
        <f t="shared" si="9"/>
        <v>0</v>
      </c>
      <c r="R38" s="314">
        <f t="shared" si="26"/>
        <v>6.666666666666667</v>
      </c>
      <c r="S38" s="314">
        <f t="shared" si="26"/>
        <v>6.666666666666667</v>
      </c>
      <c r="T38" s="317">
        <f t="shared" si="26"/>
        <v>0</v>
      </c>
      <c r="U38" s="461">
        <f t="shared" si="10"/>
        <v>0</v>
      </c>
      <c r="V38" s="354">
        <f t="shared" si="10"/>
        <v>0</v>
      </c>
    </row>
    <row r="39" spans="2:22" ht="13.5">
      <c r="B39" s="460" t="s">
        <v>12</v>
      </c>
      <c r="C39" s="309">
        <f t="shared" si="11"/>
        <v>100</v>
      </c>
      <c r="D39" s="310">
        <f t="shared" si="20"/>
        <v>0</v>
      </c>
      <c r="E39" s="311">
        <f t="shared" si="21"/>
        <v>0</v>
      </c>
      <c r="F39" s="312">
        <f t="shared" si="21"/>
        <v>0</v>
      </c>
      <c r="G39" s="311">
        <f t="shared" si="21"/>
        <v>0</v>
      </c>
      <c r="H39" s="312">
        <f t="shared" si="21"/>
        <v>0</v>
      </c>
      <c r="I39" s="311">
        <f t="shared" si="21"/>
        <v>0</v>
      </c>
      <c r="J39" s="313">
        <f t="shared" si="21"/>
        <v>0</v>
      </c>
      <c r="K39" s="311">
        <f t="shared" si="21"/>
        <v>10</v>
      </c>
      <c r="L39" s="314">
        <f t="shared" si="21"/>
        <v>5</v>
      </c>
      <c r="M39" s="315">
        <f aca="true" t="shared" si="27" ref="M39:T39">M20/$C20*100</f>
        <v>0</v>
      </c>
      <c r="N39" s="313">
        <f t="shared" si="27"/>
        <v>5</v>
      </c>
      <c r="O39" s="314">
        <f t="shared" si="27"/>
        <v>0</v>
      </c>
      <c r="P39" s="315">
        <f t="shared" si="27"/>
        <v>75</v>
      </c>
      <c r="Q39" s="316">
        <f t="shared" si="9"/>
        <v>5</v>
      </c>
      <c r="R39" s="314">
        <f t="shared" si="27"/>
        <v>0</v>
      </c>
      <c r="S39" s="314">
        <f t="shared" si="27"/>
        <v>5</v>
      </c>
      <c r="T39" s="317">
        <f t="shared" si="27"/>
        <v>0</v>
      </c>
      <c r="U39" s="461">
        <f t="shared" si="10"/>
        <v>0</v>
      </c>
      <c r="V39" s="354">
        <f t="shared" si="10"/>
        <v>0</v>
      </c>
    </row>
    <row r="40" spans="2:22" ht="13.5">
      <c r="B40" s="460" t="s">
        <v>13</v>
      </c>
      <c r="C40" s="309">
        <f t="shared" si="11"/>
        <v>99.99999999999999</v>
      </c>
      <c r="D40" s="310">
        <f t="shared" si="20"/>
        <v>8.333333333333332</v>
      </c>
      <c r="E40" s="311">
        <f t="shared" si="21"/>
        <v>8.333333333333332</v>
      </c>
      <c r="F40" s="312">
        <f t="shared" si="21"/>
        <v>0</v>
      </c>
      <c r="G40" s="311">
        <f t="shared" si="21"/>
        <v>0</v>
      </c>
      <c r="H40" s="312">
        <f t="shared" si="21"/>
        <v>0</v>
      </c>
      <c r="I40" s="311">
        <f t="shared" si="21"/>
        <v>0</v>
      </c>
      <c r="J40" s="313">
        <f t="shared" si="21"/>
        <v>0</v>
      </c>
      <c r="K40" s="311">
        <f t="shared" si="21"/>
        <v>0</v>
      </c>
      <c r="L40" s="314">
        <f t="shared" si="21"/>
        <v>25</v>
      </c>
      <c r="M40" s="315">
        <f aca="true" t="shared" si="28" ref="M40:T40">M21/$C21*100</f>
        <v>25</v>
      </c>
      <c r="N40" s="313">
        <f t="shared" si="28"/>
        <v>0</v>
      </c>
      <c r="O40" s="314">
        <f t="shared" si="28"/>
        <v>0</v>
      </c>
      <c r="P40" s="315">
        <f t="shared" si="28"/>
        <v>33.33333333333333</v>
      </c>
      <c r="Q40" s="316">
        <f t="shared" si="9"/>
        <v>0</v>
      </c>
      <c r="R40" s="314">
        <f t="shared" si="28"/>
        <v>33.33333333333333</v>
      </c>
      <c r="S40" s="314">
        <f t="shared" si="28"/>
        <v>0</v>
      </c>
      <c r="T40" s="317">
        <f t="shared" si="28"/>
        <v>0</v>
      </c>
      <c r="U40" s="461">
        <f t="shared" si="10"/>
        <v>0</v>
      </c>
      <c r="V40" s="354">
        <f t="shared" si="10"/>
        <v>0</v>
      </c>
    </row>
    <row r="41" spans="2:22" ht="14.25" thickBot="1">
      <c r="B41" s="474" t="s">
        <v>15</v>
      </c>
      <c r="C41" s="331">
        <f t="shared" si="11"/>
        <v>100</v>
      </c>
      <c r="D41" s="332">
        <f t="shared" si="20"/>
        <v>20</v>
      </c>
      <c r="E41" s="333">
        <f t="shared" si="21"/>
        <v>0</v>
      </c>
      <c r="F41" s="334">
        <f t="shared" si="21"/>
        <v>20</v>
      </c>
      <c r="G41" s="333">
        <f t="shared" si="21"/>
        <v>0</v>
      </c>
      <c r="H41" s="334">
        <f t="shared" si="21"/>
        <v>0</v>
      </c>
      <c r="I41" s="333">
        <f t="shared" si="21"/>
        <v>0</v>
      </c>
      <c r="J41" s="335">
        <f t="shared" si="21"/>
        <v>0</v>
      </c>
      <c r="K41" s="333">
        <f t="shared" si="21"/>
        <v>20</v>
      </c>
      <c r="L41" s="336">
        <f t="shared" si="21"/>
        <v>0</v>
      </c>
      <c r="M41" s="337">
        <f aca="true" t="shared" si="29" ref="M41:T41">M22/$C22*100</f>
        <v>0</v>
      </c>
      <c r="N41" s="335">
        <f t="shared" si="29"/>
        <v>0</v>
      </c>
      <c r="O41" s="336">
        <f t="shared" si="29"/>
        <v>40</v>
      </c>
      <c r="P41" s="337">
        <f t="shared" si="29"/>
        <v>0</v>
      </c>
      <c r="Q41" s="338">
        <f t="shared" si="9"/>
        <v>0</v>
      </c>
      <c r="R41" s="336">
        <f t="shared" si="29"/>
        <v>20</v>
      </c>
      <c r="S41" s="336">
        <f t="shared" si="29"/>
        <v>0</v>
      </c>
      <c r="T41" s="339">
        <f t="shared" si="29"/>
        <v>0</v>
      </c>
      <c r="U41" s="475">
        <f t="shared" si="10"/>
        <v>0</v>
      </c>
      <c r="V41" s="356">
        <f t="shared" si="10"/>
        <v>0</v>
      </c>
    </row>
    <row r="43" spans="2:3" ht="13.5">
      <c r="B43" s="476" t="s">
        <v>54</v>
      </c>
      <c r="C43" s="408" t="s">
        <v>53</v>
      </c>
    </row>
    <row r="44" spans="2:3" ht="13.5">
      <c r="B44" s="476" t="s">
        <v>55</v>
      </c>
      <c r="C44" s="408" t="s">
        <v>56</v>
      </c>
    </row>
  </sheetData>
  <sheetProtection/>
  <mergeCells count="24">
    <mergeCell ref="U3:V3"/>
    <mergeCell ref="U4:V4"/>
    <mergeCell ref="R4:R5"/>
    <mergeCell ref="S4:S5"/>
    <mergeCell ref="T4:T5"/>
    <mergeCell ref="J4:J5"/>
    <mergeCell ref="M4:M5"/>
    <mergeCell ref="K4:K5"/>
    <mergeCell ref="L4:L5"/>
    <mergeCell ref="D4:D5"/>
    <mergeCell ref="E4:E5"/>
    <mergeCell ref="F4:F5"/>
    <mergeCell ref="H4:H5"/>
    <mergeCell ref="I4:I5"/>
    <mergeCell ref="P3:Q3"/>
    <mergeCell ref="P4:P5"/>
    <mergeCell ref="Q4:Q5"/>
    <mergeCell ref="N4:N5"/>
    <mergeCell ref="O4:O5"/>
    <mergeCell ref="B3:B5"/>
    <mergeCell ref="C3:C4"/>
    <mergeCell ref="D3:J3"/>
    <mergeCell ref="M3:N3"/>
    <mergeCell ref="G4:G5"/>
  </mergeCells>
  <printOptions horizontalCentered="1"/>
  <pageMargins left="0" right="0" top="0.5905511811023623" bottom="0.3937007874015748" header="0.3937007874015748" footer="0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A44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408" customWidth="1"/>
    <col min="2" max="2" width="11.125" style="408" customWidth="1"/>
    <col min="3" max="3" width="11.25390625" style="408" customWidth="1"/>
    <col min="4" max="4" width="9.375" style="408" customWidth="1"/>
    <col min="5" max="10" width="7.50390625" style="408" customWidth="1"/>
    <col min="11" max="11" width="8.75390625" style="408" customWidth="1"/>
    <col min="12" max="12" width="8.625" style="408" customWidth="1"/>
    <col min="13" max="14" width="7.375" style="408" customWidth="1"/>
    <col min="15" max="15" width="8.25390625" style="408" customWidth="1"/>
    <col min="16" max="17" width="7.50390625" style="408" customWidth="1"/>
    <col min="18" max="18" width="7.625" style="408" customWidth="1"/>
    <col min="19" max="19" width="7.50390625" style="408" customWidth="1"/>
    <col min="20" max="20" width="6.25390625" style="408" customWidth="1"/>
    <col min="21" max="22" width="7.50390625" style="408" customWidth="1"/>
    <col min="23" max="23" width="3.375" style="408" customWidth="1"/>
    <col min="24" max="24" width="6.375" style="408" customWidth="1"/>
    <col min="25" max="25" width="5.375" style="408" customWidth="1"/>
    <col min="26" max="26" width="6.125" style="408" customWidth="1"/>
    <col min="27" max="27" width="5.375" style="408" customWidth="1"/>
    <col min="28" max="16384" width="9.00390625" style="408" customWidth="1"/>
  </cols>
  <sheetData>
    <row r="1" ht="17.25">
      <c r="B1" s="407" t="s">
        <v>45</v>
      </c>
    </row>
    <row r="2" spans="2:22" ht="18" thickBot="1">
      <c r="B2" s="407"/>
      <c r="U2" s="409"/>
      <c r="V2" s="410" t="str">
        <f>'国・公・私立計【男女】'!V2</f>
        <v>平成28年３月卒業</v>
      </c>
    </row>
    <row r="3" spans="2:22" s="242" customFormat="1" ht="34.5" customHeight="1">
      <c r="B3" s="577" t="s">
        <v>0</v>
      </c>
      <c r="C3" s="580" t="s">
        <v>1</v>
      </c>
      <c r="D3" s="582" t="s">
        <v>2</v>
      </c>
      <c r="E3" s="583"/>
      <c r="F3" s="583"/>
      <c r="G3" s="583"/>
      <c r="H3" s="583"/>
      <c r="I3" s="583"/>
      <c r="J3" s="584"/>
      <c r="K3" s="245" t="s">
        <v>21</v>
      </c>
      <c r="L3" s="246" t="s">
        <v>22</v>
      </c>
      <c r="M3" s="585" t="s">
        <v>3</v>
      </c>
      <c r="N3" s="586"/>
      <c r="O3" s="245" t="s">
        <v>23</v>
      </c>
      <c r="P3" s="601" t="s">
        <v>52</v>
      </c>
      <c r="Q3" s="582"/>
      <c r="R3" s="245" t="s">
        <v>24</v>
      </c>
      <c r="S3" s="245" t="s">
        <v>25</v>
      </c>
      <c r="T3" s="247" t="s">
        <v>26</v>
      </c>
      <c r="U3" s="585" t="s">
        <v>28</v>
      </c>
      <c r="V3" s="606"/>
    </row>
    <row r="4" spans="2:22" s="242" customFormat="1" ht="32.25" customHeight="1">
      <c r="B4" s="578"/>
      <c r="C4" s="581"/>
      <c r="D4" s="621" t="s">
        <v>4</v>
      </c>
      <c r="E4" s="623" t="s">
        <v>5</v>
      </c>
      <c r="F4" s="619" t="s">
        <v>58</v>
      </c>
      <c r="G4" s="619" t="s">
        <v>59</v>
      </c>
      <c r="H4" s="619" t="s">
        <v>60</v>
      </c>
      <c r="I4" s="619" t="s">
        <v>61</v>
      </c>
      <c r="J4" s="613" t="s">
        <v>62</v>
      </c>
      <c r="K4" s="595" t="s">
        <v>63</v>
      </c>
      <c r="L4" s="615" t="s">
        <v>4</v>
      </c>
      <c r="M4" s="617" t="s">
        <v>64</v>
      </c>
      <c r="N4" s="613" t="s">
        <v>6</v>
      </c>
      <c r="O4" s="595" t="s">
        <v>65</v>
      </c>
      <c r="P4" s="602" t="s">
        <v>66</v>
      </c>
      <c r="Q4" s="604" t="s">
        <v>67</v>
      </c>
      <c r="R4" s="595" t="s">
        <v>68</v>
      </c>
      <c r="S4" s="609" t="s">
        <v>7</v>
      </c>
      <c r="T4" s="611" t="s">
        <v>27</v>
      </c>
      <c r="U4" s="607" t="s">
        <v>57</v>
      </c>
      <c r="V4" s="608"/>
    </row>
    <row r="5" spans="2:22" s="242" customFormat="1" ht="69.75" customHeight="1" thickBot="1">
      <c r="B5" s="579"/>
      <c r="C5" s="249" t="s">
        <v>8</v>
      </c>
      <c r="D5" s="622"/>
      <c r="E5" s="624"/>
      <c r="F5" s="620"/>
      <c r="G5" s="620"/>
      <c r="H5" s="620"/>
      <c r="I5" s="620"/>
      <c r="J5" s="614"/>
      <c r="K5" s="596"/>
      <c r="L5" s="616"/>
      <c r="M5" s="618"/>
      <c r="N5" s="614"/>
      <c r="O5" s="596"/>
      <c r="P5" s="603"/>
      <c r="Q5" s="605"/>
      <c r="R5" s="596"/>
      <c r="S5" s="610"/>
      <c r="T5" s="612"/>
      <c r="U5" s="358" t="s">
        <v>69</v>
      </c>
      <c r="V5" s="348" t="s">
        <v>70</v>
      </c>
    </row>
    <row r="6" spans="2:22" ht="13.5">
      <c r="B6" s="411" t="s">
        <v>9</v>
      </c>
      <c r="C6" s="477">
        <f>SUM(C7:C16)</f>
        <v>6282</v>
      </c>
      <c r="D6" s="478">
        <f aca="true" t="shared" si="0" ref="D6:T6">SUM(D7:D16)</f>
        <v>3743</v>
      </c>
      <c r="E6" s="414">
        <f t="shared" si="0"/>
        <v>3667</v>
      </c>
      <c r="F6" s="415">
        <f t="shared" si="0"/>
        <v>72</v>
      </c>
      <c r="G6" s="415">
        <f t="shared" si="0"/>
        <v>4</v>
      </c>
      <c r="H6" s="415">
        <f t="shared" si="0"/>
        <v>0</v>
      </c>
      <c r="I6" s="415">
        <f t="shared" si="0"/>
        <v>0</v>
      </c>
      <c r="J6" s="416">
        <f t="shared" si="0"/>
        <v>0</v>
      </c>
      <c r="K6" s="417">
        <f t="shared" si="0"/>
        <v>869</v>
      </c>
      <c r="L6" s="479">
        <f t="shared" si="0"/>
        <v>329</v>
      </c>
      <c r="M6" s="418">
        <f t="shared" si="0"/>
        <v>122</v>
      </c>
      <c r="N6" s="416">
        <f t="shared" si="0"/>
        <v>207</v>
      </c>
      <c r="O6" s="417">
        <f t="shared" si="0"/>
        <v>43</v>
      </c>
      <c r="P6" s="419">
        <f t="shared" si="0"/>
        <v>872</v>
      </c>
      <c r="Q6" s="413">
        <f t="shared" si="0"/>
        <v>0</v>
      </c>
      <c r="R6" s="417">
        <f t="shared" si="0"/>
        <v>26</v>
      </c>
      <c r="S6" s="417">
        <f t="shared" si="0"/>
        <v>400</v>
      </c>
      <c r="T6" s="480">
        <f t="shared" si="0"/>
        <v>0</v>
      </c>
      <c r="U6" s="421">
        <f>SUM(U7:U16)</f>
        <v>1</v>
      </c>
      <c r="V6" s="422">
        <f>SUM(V7:V16)</f>
        <v>0</v>
      </c>
    </row>
    <row r="7" spans="2:22" s="491" customFormat="1" ht="13.5">
      <c r="B7" s="423" t="s">
        <v>10</v>
      </c>
      <c r="C7" s="481">
        <f aca="true" t="shared" si="1" ref="C7:C22">D7+K7+L7+O7+P7+Q7+R7+S7+T7</f>
        <v>4492</v>
      </c>
      <c r="D7" s="482">
        <f>SUM(E7:J7)</f>
        <v>2912</v>
      </c>
      <c r="E7" s="483">
        <v>2854</v>
      </c>
      <c r="F7" s="484">
        <v>54</v>
      </c>
      <c r="G7" s="484">
        <v>4</v>
      </c>
      <c r="H7" s="484">
        <v>0</v>
      </c>
      <c r="I7" s="484">
        <v>0</v>
      </c>
      <c r="J7" s="485">
        <v>0</v>
      </c>
      <c r="K7" s="486">
        <v>682</v>
      </c>
      <c r="L7" s="486">
        <f>SUM(M7:N7)</f>
        <v>161</v>
      </c>
      <c r="M7" s="487">
        <v>60</v>
      </c>
      <c r="N7" s="485">
        <v>101</v>
      </c>
      <c r="O7" s="486">
        <v>17</v>
      </c>
      <c r="P7" s="483">
        <v>355</v>
      </c>
      <c r="Q7" s="488">
        <v>0</v>
      </c>
      <c r="R7" s="486">
        <v>24</v>
      </c>
      <c r="S7" s="486">
        <v>341</v>
      </c>
      <c r="T7" s="489">
        <v>0</v>
      </c>
      <c r="U7" s="490">
        <v>1</v>
      </c>
      <c r="V7" s="481">
        <v>0</v>
      </c>
    </row>
    <row r="8" spans="2:22" s="491" customFormat="1" ht="13.5">
      <c r="B8" s="423" t="s">
        <v>11</v>
      </c>
      <c r="C8" s="481">
        <f t="shared" si="1"/>
        <v>159</v>
      </c>
      <c r="D8" s="482">
        <f aca="true" t="shared" si="2" ref="D8:D22">SUM(E8:J8)</f>
        <v>53</v>
      </c>
      <c r="E8" s="483">
        <v>51</v>
      </c>
      <c r="F8" s="484">
        <v>2</v>
      </c>
      <c r="G8" s="484">
        <v>0</v>
      </c>
      <c r="H8" s="484">
        <v>0</v>
      </c>
      <c r="I8" s="484">
        <v>0</v>
      </c>
      <c r="J8" s="485">
        <v>0</v>
      </c>
      <c r="K8" s="486">
        <v>19</v>
      </c>
      <c r="L8" s="486">
        <f aca="true" t="shared" si="3" ref="L8:L22">SUM(M8:N8)</f>
        <v>9</v>
      </c>
      <c r="M8" s="487">
        <v>9</v>
      </c>
      <c r="N8" s="485">
        <v>0</v>
      </c>
      <c r="O8" s="486">
        <v>13</v>
      </c>
      <c r="P8" s="483">
        <v>65</v>
      </c>
      <c r="Q8" s="488">
        <v>0</v>
      </c>
      <c r="R8" s="486">
        <v>0</v>
      </c>
      <c r="S8" s="486">
        <v>0</v>
      </c>
      <c r="T8" s="489">
        <v>0</v>
      </c>
      <c r="U8" s="490">
        <v>0</v>
      </c>
      <c r="V8" s="481">
        <v>0</v>
      </c>
    </row>
    <row r="9" spans="2:22" s="491" customFormat="1" ht="13.5">
      <c r="B9" s="423" t="s">
        <v>12</v>
      </c>
      <c r="C9" s="481">
        <f t="shared" si="1"/>
        <v>578</v>
      </c>
      <c r="D9" s="482">
        <f t="shared" si="2"/>
        <v>145</v>
      </c>
      <c r="E9" s="483">
        <v>136</v>
      </c>
      <c r="F9" s="484">
        <v>9</v>
      </c>
      <c r="G9" s="484">
        <v>0</v>
      </c>
      <c r="H9" s="484">
        <v>0</v>
      </c>
      <c r="I9" s="484">
        <v>0</v>
      </c>
      <c r="J9" s="485">
        <v>0</v>
      </c>
      <c r="K9" s="486">
        <v>70</v>
      </c>
      <c r="L9" s="486">
        <f t="shared" si="3"/>
        <v>5</v>
      </c>
      <c r="M9" s="487">
        <v>0</v>
      </c>
      <c r="N9" s="485">
        <v>5</v>
      </c>
      <c r="O9" s="486">
        <v>3</v>
      </c>
      <c r="P9" s="483">
        <v>348</v>
      </c>
      <c r="Q9" s="488">
        <v>0</v>
      </c>
      <c r="R9" s="486">
        <v>1</v>
      </c>
      <c r="S9" s="486">
        <v>6</v>
      </c>
      <c r="T9" s="489">
        <v>0</v>
      </c>
      <c r="U9" s="490">
        <v>0</v>
      </c>
      <c r="V9" s="481">
        <v>0</v>
      </c>
    </row>
    <row r="10" spans="2:22" s="491" customFormat="1" ht="13.5">
      <c r="B10" s="423" t="s">
        <v>13</v>
      </c>
      <c r="C10" s="481">
        <f t="shared" si="1"/>
        <v>131</v>
      </c>
      <c r="D10" s="482">
        <f t="shared" si="2"/>
        <v>62</v>
      </c>
      <c r="E10" s="483">
        <v>60</v>
      </c>
      <c r="F10" s="484">
        <v>2</v>
      </c>
      <c r="G10" s="484">
        <v>0</v>
      </c>
      <c r="H10" s="484">
        <v>0</v>
      </c>
      <c r="I10" s="484">
        <v>0</v>
      </c>
      <c r="J10" s="485">
        <v>0</v>
      </c>
      <c r="K10" s="486">
        <v>34</v>
      </c>
      <c r="L10" s="486">
        <f t="shared" si="3"/>
        <v>4</v>
      </c>
      <c r="M10" s="487">
        <v>1</v>
      </c>
      <c r="N10" s="485">
        <v>3</v>
      </c>
      <c r="O10" s="486">
        <v>1</v>
      </c>
      <c r="P10" s="483">
        <v>26</v>
      </c>
      <c r="Q10" s="488">
        <v>0</v>
      </c>
      <c r="R10" s="486">
        <v>1</v>
      </c>
      <c r="S10" s="486">
        <v>3</v>
      </c>
      <c r="T10" s="489">
        <v>0</v>
      </c>
      <c r="U10" s="490">
        <v>0</v>
      </c>
      <c r="V10" s="481">
        <v>0</v>
      </c>
    </row>
    <row r="11" spans="2:22" s="491" customFormat="1" ht="13.5">
      <c r="B11" s="423" t="s">
        <v>14</v>
      </c>
      <c r="C11" s="481">
        <f t="shared" si="1"/>
        <v>77</v>
      </c>
      <c r="D11" s="482">
        <f t="shared" si="2"/>
        <v>23</v>
      </c>
      <c r="E11" s="483">
        <v>23</v>
      </c>
      <c r="F11" s="484">
        <v>0</v>
      </c>
      <c r="G11" s="484">
        <v>0</v>
      </c>
      <c r="H11" s="484">
        <v>0</v>
      </c>
      <c r="I11" s="484">
        <v>0</v>
      </c>
      <c r="J11" s="485">
        <v>0</v>
      </c>
      <c r="K11" s="486">
        <v>14</v>
      </c>
      <c r="L11" s="486">
        <f t="shared" si="3"/>
        <v>0</v>
      </c>
      <c r="M11" s="487">
        <v>0</v>
      </c>
      <c r="N11" s="485">
        <v>0</v>
      </c>
      <c r="O11" s="486">
        <v>6</v>
      </c>
      <c r="P11" s="483">
        <v>33</v>
      </c>
      <c r="Q11" s="488">
        <v>0</v>
      </c>
      <c r="R11" s="486">
        <v>0</v>
      </c>
      <c r="S11" s="486">
        <v>1</v>
      </c>
      <c r="T11" s="489">
        <v>0</v>
      </c>
      <c r="U11" s="490">
        <v>0</v>
      </c>
      <c r="V11" s="481">
        <v>0</v>
      </c>
    </row>
    <row r="12" spans="2:22" s="491" customFormat="1" ht="13.5">
      <c r="B12" s="423" t="s">
        <v>15</v>
      </c>
      <c r="C12" s="481">
        <f t="shared" si="1"/>
        <v>0</v>
      </c>
      <c r="D12" s="482">
        <f t="shared" si="2"/>
        <v>0</v>
      </c>
      <c r="E12" s="483">
        <v>0</v>
      </c>
      <c r="F12" s="484">
        <v>0</v>
      </c>
      <c r="G12" s="484">
        <v>0</v>
      </c>
      <c r="H12" s="484">
        <v>0</v>
      </c>
      <c r="I12" s="484">
        <v>0</v>
      </c>
      <c r="J12" s="485">
        <v>0</v>
      </c>
      <c r="K12" s="486">
        <v>0</v>
      </c>
      <c r="L12" s="486">
        <f t="shared" si="3"/>
        <v>0</v>
      </c>
      <c r="M12" s="487">
        <v>0</v>
      </c>
      <c r="N12" s="485">
        <v>0</v>
      </c>
      <c r="O12" s="486">
        <v>0</v>
      </c>
      <c r="P12" s="483">
        <v>0</v>
      </c>
      <c r="Q12" s="488">
        <v>0</v>
      </c>
      <c r="R12" s="486">
        <v>0</v>
      </c>
      <c r="S12" s="486">
        <v>0</v>
      </c>
      <c r="T12" s="489">
        <v>0</v>
      </c>
      <c r="U12" s="490">
        <v>0</v>
      </c>
      <c r="V12" s="481">
        <v>0</v>
      </c>
    </row>
    <row r="13" spans="2:22" s="491" customFormat="1" ht="13.5">
      <c r="B13" s="423" t="s">
        <v>16</v>
      </c>
      <c r="C13" s="481">
        <f t="shared" si="1"/>
        <v>58</v>
      </c>
      <c r="D13" s="482">
        <f t="shared" si="2"/>
        <v>46</v>
      </c>
      <c r="E13" s="483">
        <v>46</v>
      </c>
      <c r="F13" s="484">
        <v>0</v>
      </c>
      <c r="G13" s="484">
        <v>0</v>
      </c>
      <c r="H13" s="484">
        <v>0</v>
      </c>
      <c r="I13" s="484">
        <v>0</v>
      </c>
      <c r="J13" s="485">
        <v>0</v>
      </c>
      <c r="K13" s="486">
        <v>4</v>
      </c>
      <c r="L13" s="486">
        <f t="shared" si="3"/>
        <v>0</v>
      </c>
      <c r="M13" s="487">
        <v>0</v>
      </c>
      <c r="N13" s="485">
        <v>0</v>
      </c>
      <c r="O13" s="486">
        <v>2</v>
      </c>
      <c r="P13" s="483">
        <v>3</v>
      </c>
      <c r="Q13" s="488">
        <v>0</v>
      </c>
      <c r="R13" s="486">
        <v>0</v>
      </c>
      <c r="S13" s="486">
        <v>3</v>
      </c>
      <c r="T13" s="489">
        <v>0</v>
      </c>
      <c r="U13" s="490">
        <v>0</v>
      </c>
      <c r="V13" s="481">
        <v>0</v>
      </c>
    </row>
    <row r="14" spans="2:22" s="491" customFormat="1" ht="13.5">
      <c r="B14" s="423" t="s">
        <v>48</v>
      </c>
      <c r="C14" s="481">
        <f t="shared" si="1"/>
        <v>7</v>
      </c>
      <c r="D14" s="482">
        <f t="shared" si="2"/>
        <v>2</v>
      </c>
      <c r="E14" s="483">
        <v>2</v>
      </c>
      <c r="F14" s="484">
        <v>0</v>
      </c>
      <c r="G14" s="484">
        <v>0</v>
      </c>
      <c r="H14" s="484">
        <v>0</v>
      </c>
      <c r="I14" s="484">
        <v>0</v>
      </c>
      <c r="J14" s="485">
        <v>0</v>
      </c>
      <c r="K14" s="486">
        <v>1</v>
      </c>
      <c r="L14" s="486">
        <f t="shared" si="3"/>
        <v>0</v>
      </c>
      <c r="M14" s="487">
        <v>0</v>
      </c>
      <c r="N14" s="485">
        <v>0</v>
      </c>
      <c r="O14" s="486">
        <v>0</v>
      </c>
      <c r="P14" s="483">
        <v>4</v>
      </c>
      <c r="Q14" s="488">
        <v>0</v>
      </c>
      <c r="R14" s="486">
        <v>0</v>
      </c>
      <c r="S14" s="486">
        <v>0</v>
      </c>
      <c r="T14" s="489">
        <v>0</v>
      </c>
      <c r="U14" s="490">
        <v>0</v>
      </c>
      <c r="V14" s="481">
        <v>0</v>
      </c>
    </row>
    <row r="15" spans="2:22" s="491" customFormat="1" ht="13.5">
      <c r="B15" s="423" t="s">
        <v>17</v>
      </c>
      <c r="C15" s="481">
        <f t="shared" si="1"/>
        <v>121</v>
      </c>
      <c r="D15" s="482">
        <f t="shared" si="2"/>
        <v>48</v>
      </c>
      <c r="E15" s="483">
        <v>43</v>
      </c>
      <c r="F15" s="484">
        <v>5</v>
      </c>
      <c r="G15" s="484">
        <v>0</v>
      </c>
      <c r="H15" s="484">
        <v>0</v>
      </c>
      <c r="I15" s="484">
        <v>0</v>
      </c>
      <c r="J15" s="485">
        <v>0</v>
      </c>
      <c r="K15" s="486">
        <v>32</v>
      </c>
      <c r="L15" s="486">
        <f t="shared" si="3"/>
        <v>0</v>
      </c>
      <c r="M15" s="487">
        <v>0</v>
      </c>
      <c r="N15" s="485">
        <v>0</v>
      </c>
      <c r="O15" s="486">
        <v>1</v>
      </c>
      <c r="P15" s="483">
        <v>34</v>
      </c>
      <c r="Q15" s="488">
        <v>0</v>
      </c>
      <c r="R15" s="486">
        <v>0</v>
      </c>
      <c r="S15" s="486">
        <v>6</v>
      </c>
      <c r="T15" s="489">
        <v>0</v>
      </c>
      <c r="U15" s="490">
        <v>0</v>
      </c>
      <c r="V15" s="481">
        <v>0</v>
      </c>
    </row>
    <row r="16" spans="2:22" s="491" customFormat="1" ht="13.5">
      <c r="B16" s="423" t="s">
        <v>18</v>
      </c>
      <c r="C16" s="481">
        <f t="shared" si="1"/>
        <v>659</v>
      </c>
      <c r="D16" s="482">
        <f t="shared" si="2"/>
        <v>452</v>
      </c>
      <c r="E16" s="483">
        <v>452</v>
      </c>
      <c r="F16" s="484">
        <v>0</v>
      </c>
      <c r="G16" s="484">
        <v>0</v>
      </c>
      <c r="H16" s="484">
        <v>0</v>
      </c>
      <c r="I16" s="484">
        <v>0</v>
      </c>
      <c r="J16" s="485">
        <v>0</v>
      </c>
      <c r="K16" s="486">
        <v>13</v>
      </c>
      <c r="L16" s="486">
        <f t="shared" si="3"/>
        <v>150</v>
      </c>
      <c r="M16" s="487">
        <v>52</v>
      </c>
      <c r="N16" s="485">
        <v>98</v>
      </c>
      <c r="O16" s="486">
        <v>0</v>
      </c>
      <c r="P16" s="483">
        <v>4</v>
      </c>
      <c r="Q16" s="488">
        <v>0</v>
      </c>
      <c r="R16" s="486">
        <v>0</v>
      </c>
      <c r="S16" s="486">
        <v>40</v>
      </c>
      <c r="T16" s="489">
        <v>0</v>
      </c>
      <c r="U16" s="490">
        <v>0</v>
      </c>
      <c r="V16" s="481">
        <v>0</v>
      </c>
    </row>
    <row r="17" spans="2:22" ht="13.5">
      <c r="B17" s="492" t="s">
        <v>19</v>
      </c>
      <c r="C17" s="493">
        <f aca="true" t="shared" si="4" ref="C17:I17">SUM(C18:C22)</f>
        <v>157</v>
      </c>
      <c r="D17" s="494">
        <f t="shared" si="4"/>
        <v>12</v>
      </c>
      <c r="E17" s="495">
        <f t="shared" si="4"/>
        <v>8</v>
      </c>
      <c r="F17" s="495">
        <f t="shared" si="4"/>
        <v>4</v>
      </c>
      <c r="G17" s="495">
        <f t="shared" si="4"/>
        <v>0</v>
      </c>
      <c r="H17" s="495">
        <f t="shared" si="4"/>
        <v>0</v>
      </c>
      <c r="I17" s="495">
        <f t="shared" si="4"/>
        <v>0</v>
      </c>
      <c r="J17" s="496">
        <f aca="true" t="shared" si="5" ref="J17:T17">SUM(J18:J22)</f>
        <v>0</v>
      </c>
      <c r="K17" s="497">
        <f t="shared" si="5"/>
        <v>13</v>
      </c>
      <c r="L17" s="498">
        <f t="shared" si="5"/>
        <v>5</v>
      </c>
      <c r="M17" s="495">
        <f t="shared" si="5"/>
        <v>4</v>
      </c>
      <c r="N17" s="496">
        <f t="shared" si="5"/>
        <v>1</v>
      </c>
      <c r="O17" s="497">
        <f t="shared" si="5"/>
        <v>14</v>
      </c>
      <c r="P17" s="499">
        <f t="shared" si="5"/>
        <v>73</v>
      </c>
      <c r="Q17" s="500">
        <f t="shared" si="5"/>
        <v>4</v>
      </c>
      <c r="R17" s="497">
        <f t="shared" si="5"/>
        <v>31</v>
      </c>
      <c r="S17" s="497">
        <f t="shared" si="5"/>
        <v>5</v>
      </c>
      <c r="T17" s="501">
        <f t="shared" si="5"/>
        <v>0</v>
      </c>
      <c r="U17" s="502">
        <f>SUM(U18:U22)</f>
        <v>0</v>
      </c>
      <c r="V17" s="503">
        <f>SUM(V18:V22)</f>
        <v>0</v>
      </c>
    </row>
    <row r="18" spans="2:22" s="491" customFormat="1" ht="13.5">
      <c r="B18" s="423" t="s">
        <v>10</v>
      </c>
      <c r="C18" s="481">
        <f>D18+K18+L18+O18+P18+Q18+R18+S18+T18</f>
        <v>116</v>
      </c>
      <c r="D18" s="482">
        <f t="shared" si="2"/>
        <v>11</v>
      </c>
      <c r="E18" s="487">
        <v>7</v>
      </c>
      <c r="F18" s="484">
        <v>4</v>
      </c>
      <c r="G18" s="484">
        <v>0</v>
      </c>
      <c r="H18" s="484">
        <v>0</v>
      </c>
      <c r="I18" s="484">
        <v>0</v>
      </c>
      <c r="J18" s="485">
        <v>0</v>
      </c>
      <c r="K18" s="486">
        <v>10</v>
      </c>
      <c r="L18" s="486">
        <f t="shared" si="3"/>
        <v>2</v>
      </c>
      <c r="M18" s="487">
        <v>2</v>
      </c>
      <c r="N18" s="485">
        <v>0</v>
      </c>
      <c r="O18" s="486">
        <v>12</v>
      </c>
      <c r="P18" s="483">
        <v>46</v>
      </c>
      <c r="Q18" s="488">
        <v>3</v>
      </c>
      <c r="R18" s="486">
        <v>28</v>
      </c>
      <c r="S18" s="486">
        <v>4</v>
      </c>
      <c r="T18" s="489">
        <v>0</v>
      </c>
      <c r="U18" s="490">
        <v>0</v>
      </c>
      <c r="V18" s="481">
        <v>0</v>
      </c>
    </row>
    <row r="19" spans="2:22" s="491" customFormat="1" ht="13.5">
      <c r="B19" s="423" t="s">
        <v>11</v>
      </c>
      <c r="C19" s="481">
        <f t="shared" si="1"/>
        <v>12</v>
      </c>
      <c r="D19" s="482">
        <f t="shared" si="2"/>
        <v>0</v>
      </c>
      <c r="E19" s="487">
        <v>0</v>
      </c>
      <c r="F19" s="484">
        <v>0</v>
      </c>
      <c r="G19" s="484">
        <v>0</v>
      </c>
      <c r="H19" s="484">
        <v>0</v>
      </c>
      <c r="I19" s="484">
        <v>0</v>
      </c>
      <c r="J19" s="485">
        <v>0</v>
      </c>
      <c r="K19" s="486">
        <v>1</v>
      </c>
      <c r="L19" s="486">
        <f t="shared" si="3"/>
        <v>0</v>
      </c>
      <c r="M19" s="487">
        <v>0</v>
      </c>
      <c r="N19" s="485">
        <v>0</v>
      </c>
      <c r="O19" s="486">
        <v>2</v>
      </c>
      <c r="P19" s="483">
        <v>8</v>
      </c>
      <c r="Q19" s="488">
        <v>0</v>
      </c>
      <c r="R19" s="486">
        <v>0</v>
      </c>
      <c r="S19" s="486">
        <v>1</v>
      </c>
      <c r="T19" s="489">
        <v>0</v>
      </c>
      <c r="U19" s="490">
        <v>0</v>
      </c>
      <c r="V19" s="481">
        <v>0</v>
      </c>
    </row>
    <row r="20" spans="2:22" s="491" customFormat="1" ht="13.5">
      <c r="B20" s="423" t="s">
        <v>12</v>
      </c>
      <c r="C20" s="481">
        <f t="shared" si="1"/>
        <v>19</v>
      </c>
      <c r="D20" s="482">
        <f t="shared" si="2"/>
        <v>0</v>
      </c>
      <c r="E20" s="487">
        <v>0</v>
      </c>
      <c r="F20" s="484">
        <v>0</v>
      </c>
      <c r="G20" s="484">
        <v>0</v>
      </c>
      <c r="H20" s="484">
        <v>0</v>
      </c>
      <c r="I20" s="484">
        <v>0</v>
      </c>
      <c r="J20" s="485">
        <v>0</v>
      </c>
      <c r="K20" s="486">
        <v>2</v>
      </c>
      <c r="L20" s="486">
        <f t="shared" si="3"/>
        <v>1</v>
      </c>
      <c r="M20" s="487">
        <v>0</v>
      </c>
      <c r="N20" s="485">
        <v>1</v>
      </c>
      <c r="O20" s="486">
        <v>0</v>
      </c>
      <c r="P20" s="483">
        <v>15</v>
      </c>
      <c r="Q20" s="488">
        <v>1</v>
      </c>
      <c r="R20" s="486">
        <v>0</v>
      </c>
      <c r="S20" s="486">
        <v>0</v>
      </c>
      <c r="T20" s="489">
        <v>0</v>
      </c>
      <c r="U20" s="490">
        <v>0</v>
      </c>
      <c r="V20" s="481">
        <v>0</v>
      </c>
    </row>
    <row r="21" spans="2:22" s="491" customFormat="1" ht="13.5">
      <c r="B21" s="423" t="s">
        <v>13</v>
      </c>
      <c r="C21" s="481">
        <f t="shared" si="1"/>
        <v>10</v>
      </c>
      <c r="D21" s="482">
        <f t="shared" si="2"/>
        <v>1</v>
      </c>
      <c r="E21" s="487">
        <v>1</v>
      </c>
      <c r="F21" s="484">
        <v>0</v>
      </c>
      <c r="G21" s="484">
        <v>0</v>
      </c>
      <c r="H21" s="484">
        <v>0</v>
      </c>
      <c r="I21" s="484">
        <v>0</v>
      </c>
      <c r="J21" s="485">
        <v>0</v>
      </c>
      <c r="K21" s="486">
        <v>0</v>
      </c>
      <c r="L21" s="486">
        <f t="shared" si="3"/>
        <v>2</v>
      </c>
      <c r="M21" s="487">
        <v>2</v>
      </c>
      <c r="N21" s="485">
        <v>0</v>
      </c>
      <c r="O21" s="486">
        <v>0</v>
      </c>
      <c r="P21" s="483">
        <v>4</v>
      </c>
      <c r="Q21" s="488">
        <v>0</v>
      </c>
      <c r="R21" s="486">
        <v>3</v>
      </c>
      <c r="S21" s="486">
        <v>0</v>
      </c>
      <c r="T21" s="489">
        <v>0</v>
      </c>
      <c r="U21" s="490">
        <v>0</v>
      </c>
      <c r="V21" s="481">
        <v>0</v>
      </c>
    </row>
    <row r="22" spans="2:22" s="491" customFormat="1" ht="14.25" thickBot="1">
      <c r="B22" s="444" t="s">
        <v>15</v>
      </c>
      <c r="C22" s="504">
        <f t="shared" si="1"/>
        <v>0</v>
      </c>
      <c r="D22" s="505">
        <f t="shared" si="2"/>
        <v>0</v>
      </c>
      <c r="E22" s="506">
        <v>0</v>
      </c>
      <c r="F22" s="507">
        <v>0</v>
      </c>
      <c r="G22" s="507">
        <v>0</v>
      </c>
      <c r="H22" s="507">
        <v>0</v>
      </c>
      <c r="I22" s="507">
        <v>0</v>
      </c>
      <c r="J22" s="508">
        <v>0</v>
      </c>
      <c r="K22" s="509">
        <v>0</v>
      </c>
      <c r="L22" s="509">
        <f t="shared" si="3"/>
        <v>0</v>
      </c>
      <c r="M22" s="506">
        <v>0</v>
      </c>
      <c r="N22" s="508">
        <v>0</v>
      </c>
      <c r="O22" s="509">
        <v>0</v>
      </c>
      <c r="P22" s="510">
        <v>0</v>
      </c>
      <c r="Q22" s="511">
        <v>0</v>
      </c>
      <c r="R22" s="509">
        <v>0</v>
      </c>
      <c r="S22" s="509">
        <v>0</v>
      </c>
      <c r="T22" s="512">
        <v>0</v>
      </c>
      <c r="U22" s="513">
        <v>0</v>
      </c>
      <c r="V22" s="514">
        <v>0</v>
      </c>
    </row>
    <row r="23" spans="2:27" ht="13.5">
      <c r="B23" s="455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60"/>
      <c r="V23" s="260"/>
      <c r="W23" s="456"/>
      <c r="X23" s="271"/>
      <c r="Y23" s="271"/>
      <c r="Z23" s="271"/>
      <c r="AA23" s="271"/>
    </row>
    <row r="24" spans="2:22" ht="14.25" thickBot="1">
      <c r="B24" s="457" t="s">
        <v>20</v>
      </c>
      <c r="U24" s="409"/>
      <c r="V24" s="409"/>
    </row>
    <row r="25" spans="2:22" ht="13.5">
      <c r="B25" s="458" t="s">
        <v>9</v>
      </c>
      <c r="C25" s="298">
        <f>D25+K25+L25+O25+P25+Q25+R25+S25+T25</f>
        <v>100.00000000000001</v>
      </c>
      <c r="D25" s="299">
        <f aca="true" t="shared" si="6" ref="D25:T25">D6/$C6*100</f>
        <v>59.58293537090099</v>
      </c>
      <c r="E25" s="300">
        <f t="shared" si="6"/>
        <v>58.373129576567976</v>
      </c>
      <c r="F25" s="301">
        <f t="shared" si="6"/>
        <v>1.146131805157593</v>
      </c>
      <c r="G25" s="300">
        <f t="shared" si="6"/>
        <v>0.06367398917542184</v>
      </c>
      <c r="H25" s="301">
        <f t="shared" si="6"/>
        <v>0</v>
      </c>
      <c r="I25" s="300">
        <f t="shared" si="6"/>
        <v>0</v>
      </c>
      <c r="J25" s="302">
        <f t="shared" si="6"/>
        <v>0</v>
      </c>
      <c r="K25" s="300">
        <f t="shared" si="6"/>
        <v>13.833174148360394</v>
      </c>
      <c r="L25" s="303">
        <f t="shared" si="6"/>
        <v>5.237185609678447</v>
      </c>
      <c r="M25" s="304">
        <f t="shared" si="6"/>
        <v>1.942056669850366</v>
      </c>
      <c r="N25" s="302">
        <f t="shared" si="6"/>
        <v>3.29512893982808</v>
      </c>
      <c r="O25" s="303">
        <f t="shared" si="6"/>
        <v>0.6844953836357848</v>
      </c>
      <c r="P25" s="304">
        <f t="shared" si="6"/>
        <v>13.880929640241963</v>
      </c>
      <c r="Q25" s="305">
        <f aca="true" t="shared" si="7" ref="Q25:Q30">Q6/$C6*100</f>
        <v>0</v>
      </c>
      <c r="R25" s="303">
        <f t="shared" si="6"/>
        <v>0.4138809296402419</v>
      </c>
      <c r="S25" s="303">
        <f t="shared" si="6"/>
        <v>6.367398917542184</v>
      </c>
      <c r="T25" s="306">
        <f t="shared" si="6"/>
        <v>0</v>
      </c>
      <c r="U25" s="459">
        <f aca="true" t="shared" si="8" ref="U25:V30">U6/$C6*100</f>
        <v>0.01591849729385546</v>
      </c>
      <c r="V25" s="353">
        <f t="shared" si="8"/>
        <v>0</v>
      </c>
    </row>
    <row r="26" spans="2:22" ht="13.5">
      <c r="B26" s="460" t="s">
        <v>10</v>
      </c>
      <c r="C26" s="309">
        <f>D26+K26+L26+O26+P26+Q26+R26+S26+T26</f>
        <v>100.00000000000001</v>
      </c>
      <c r="D26" s="310">
        <f aca="true" t="shared" si="9" ref="D26:T26">D7/$C7*100</f>
        <v>64.82635796972396</v>
      </c>
      <c r="E26" s="311">
        <f t="shared" si="9"/>
        <v>63.53517364203027</v>
      </c>
      <c r="F26" s="312">
        <f t="shared" si="9"/>
        <v>1.2021371326803205</v>
      </c>
      <c r="G26" s="311">
        <f t="shared" si="9"/>
        <v>0.08904719501335707</v>
      </c>
      <c r="H26" s="312">
        <f t="shared" si="9"/>
        <v>0</v>
      </c>
      <c r="I26" s="311">
        <f t="shared" si="9"/>
        <v>0</v>
      </c>
      <c r="J26" s="313">
        <f t="shared" si="9"/>
        <v>0</v>
      </c>
      <c r="K26" s="311">
        <f t="shared" si="9"/>
        <v>15.182546749777382</v>
      </c>
      <c r="L26" s="314">
        <f t="shared" si="9"/>
        <v>3.5841495992876227</v>
      </c>
      <c r="M26" s="315">
        <f t="shared" si="9"/>
        <v>1.335707925200356</v>
      </c>
      <c r="N26" s="313">
        <f t="shared" si="9"/>
        <v>2.248441674087266</v>
      </c>
      <c r="O26" s="314">
        <f t="shared" si="9"/>
        <v>0.3784505788067676</v>
      </c>
      <c r="P26" s="315">
        <f t="shared" si="9"/>
        <v>7.902938557435441</v>
      </c>
      <c r="Q26" s="316">
        <f t="shared" si="7"/>
        <v>0</v>
      </c>
      <c r="R26" s="314">
        <f t="shared" si="9"/>
        <v>0.5342831700801425</v>
      </c>
      <c r="S26" s="314">
        <f t="shared" si="9"/>
        <v>7.591273374888691</v>
      </c>
      <c r="T26" s="317">
        <f t="shared" si="9"/>
        <v>0</v>
      </c>
      <c r="U26" s="461">
        <f t="shared" si="8"/>
        <v>0.02226179875333927</v>
      </c>
      <c r="V26" s="354">
        <f t="shared" si="8"/>
        <v>0</v>
      </c>
    </row>
    <row r="27" spans="2:22" ht="13.5">
      <c r="B27" s="460" t="s">
        <v>11</v>
      </c>
      <c r="C27" s="309">
        <f aca="true" t="shared" si="10" ref="C27:C41">D27+K27+L27+O27+P27+Q27+R27+S27+T27</f>
        <v>100</v>
      </c>
      <c r="D27" s="310">
        <f aca="true" t="shared" si="11" ref="D27:T27">D8/$C8*100</f>
        <v>33.33333333333333</v>
      </c>
      <c r="E27" s="311">
        <f t="shared" si="11"/>
        <v>32.075471698113205</v>
      </c>
      <c r="F27" s="312">
        <f t="shared" si="11"/>
        <v>1.257861635220126</v>
      </c>
      <c r="G27" s="311">
        <f t="shared" si="11"/>
        <v>0</v>
      </c>
      <c r="H27" s="312">
        <f t="shared" si="11"/>
        <v>0</v>
      </c>
      <c r="I27" s="311">
        <f t="shared" si="11"/>
        <v>0</v>
      </c>
      <c r="J27" s="313">
        <f t="shared" si="11"/>
        <v>0</v>
      </c>
      <c r="K27" s="311">
        <f t="shared" si="11"/>
        <v>11.949685534591195</v>
      </c>
      <c r="L27" s="314">
        <f t="shared" si="11"/>
        <v>5.660377358490567</v>
      </c>
      <c r="M27" s="315">
        <f t="shared" si="11"/>
        <v>5.660377358490567</v>
      </c>
      <c r="N27" s="313">
        <f t="shared" si="11"/>
        <v>0</v>
      </c>
      <c r="O27" s="314">
        <f t="shared" si="11"/>
        <v>8.176100628930817</v>
      </c>
      <c r="P27" s="315">
        <f t="shared" si="11"/>
        <v>40.88050314465409</v>
      </c>
      <c r="Q27" s="316">
        <f t="shared" si="7"/>
        <v>0</v>
      </c>
      <c r="R27" s="314">
        <f t="shared" si="11"/>
        <v>0</v>
      </c>
      <c r="S27" s="314">
        <f t="shared" si="11"/>
        <v>0</v>
      </c>
      <c r="T27" s="317">
        <f t="shared" si="11"/>
        <v>0</v>
      </c>
      <c r="U27" s="461">
        <f t="shared" si="8"/>
        <v>0</v>
      </c>
      <c r="V27" s="354">
        <f t="shared" si="8"/>
        <v>0</v>
      </c>
    </row>
    <row r="28" spans="2:22" ht="13.5">
      <c r="B28" s="460" t="s">
        <v>12</v>
      </c>
      <c r="C28" s="309">
        <f t="shared" si="10"/>
        <v>100</v>
      </c>
      <c r="D28" s="310">
        <f aca="true" t="shared" si="12" ref="D28:T28">D9/$C9*100</f>
        <v>25.08650519031142</v>
      </c>
      <c r="E28" s="311">
        <f t="shared" si="12"/>
        <v>23.52941176470588</v>
      </c>
      <c r="F28" s="312">
        <f t="shared" si="12"/>
        <v>1.5570934256055362</v>
      </c>
      <c r="G28" s="311">
        <f t="shared" si="12"/>
        <v>0</v>
      </c>
      <c r="H28" s="312">
        <f t="shared" si="12"/>
        <v>0</v>
      </c>
      <c r="I28" s="311">
        <f t="shared" si="12"/>
        <v>0</v>
      </c>
      <c r="J28" s="313">
        <f t="shared" si="12"/>
        <v>0</v>
      </c>
      <c r="K28" s="311">
        <f t="shared" si="12"/>
        <v>12.110726643598616</v>
      </c>
      <c r="L28" s="314">
        <f t="shared" si="12"/>
        <v>0.8650519031141869</v>
      </c>
      <c r="M28" s="315">
        <f t="shared" si="12"/>
        <v>0</v>
      </c>
      <c r="N28" s="313">
        <f t="shared" si="12"/>
        <v>0.8650519031141869</v>
      </c>
      <c r="O28" s="314">
        <f t="shared" si="12"/>
        <v>0.5190311418685121</v>
      </c>
      <c r="P28" s="315">
        <f t="shared" si="12"/>
        <v>60.207612456747405</v>
      </c>
      <c r="Q28" s="316">
        <f t="shared" si="7"/>
        <v>0</v>
      </c>
      <c r="R28" s="314">
        <f t="shared" si="12"/>
        <v>0.17301038062283738</v>
      </c>
      <c r="S28" s="314">
        <f t="shared" si="12"/>
        <v>1.0380622837370241</v>
      </c>
      <c r="T28" s="317">
        <f t="shared" si="12"/>
        <v>0</v>
      </c>
      <c r="U28" s="461">
        <f t="shared" si="8"/>
        <v>0</v>
      </c>
      <c r="V28" s="354">
        <f t="shared" si="8"/>
        <v>0</v>
      </c>
    </row>
    <row r="29" spans="2:22" ht="13.5">
      <c r="B29" s="460" t="s">
        <v>13</v>
      </c>
      <c r="C29" s="309">
        <f t="shared" si="10"/>
        <v>99.99999999999999</v>
      </c>
      <c r="D29" s="310">
        <f aca="true" t="shared" si="13" ref="D29:T29">D10/$C10*100</f>
        <v>47.32824427480916</v>
      </c>
      <c r="E29" s="311">
        <f t="shared" si="13"/>
        <v>45.80152671755725</v>
      </c>
      <c r="F29" s="312">
        <f t="shared" si="13"/>
        <v>1.5267175572519083</v>
      </c>
      <c r="G29" s="311">
        <f t="shared" si="13"/>
        <v>0</v>
      </c>
      <c r="H29" s="312">
        <f t="shared" si="13"/>
        <v>0</v>
      </c>
      <c r="I29" s="311">
        <f t="shared" si="13"/>
        <v>0</v>
      </c>
      <c r="J29" s="313">
        <f t="shared" si="13"/>
        <v>0</v>
      </c>
      <c r="K29" s="311">
        <f t="shared" si="13"/>
        <v>25.954198473282442</v>
      </c>
      <c r="L29" s="314">
        <f t="shared" si="13"/>
        <v>3.0534351145038165</v>
      </c>
      <c r="M29" s="315">
        <f t="shared" si="13"/>
        <v>0.7633587786259541</v>
      </c>
      <c r="N29" s="313">
        <f t="shared" si="13"/>
        <v>2.2900763358778624</v>
      </c>
      <c r="O29" s="314">
        <f t="shared" si="13"/>
        <v>0.7633587786259541</v>
      </c>
      <c r="P29" s="315">
        <f t="shared" si="13"/>
        <v>19.84732824427481</v>
      </c>
      <c r="Q29" s="316">
        <f t="shared" si="7"/>
        <v>0</v>
      </c>
      <c r="R29" s="314">
        <f t="shared" si="13"/>
        <v>0.7633587786259541</v>
      </c>
      <c r="S29" s="314">
        <f t="shared" si="13"/>
        <v>2.2900763358778624</v>
      </c>
      <c r="T29" s="317">
        <f t="shared" si="13"/>
        <v>0</v>
      </c>
      <c r="U29" s="461">
        <f t="shared" si="8"/>
        <v>0</v>
      </c>
      <c r="V29" s="354">
        <f t="shared" si="8"/>
        <v>0</v>
      </c>
    </row>
    <row r="30" spans="2:22" ht="13.5">
      <c r="B30" s="460" t="s">
        <v>14</v>
      </c>
      <c r="C30" s="309">
        <f t="shared" si="10"/>
        <v>100</v>
      </c>
      <c r="D30" s="310">
        <f aca="true" t="shared" si="14" ref="D30:T30">D11/$C11*100</f>
        <v>29.87012987012987</v>
      </c>
      <c r="E30" s="311">
        <f t="shared" si="14"/>
        <v>29.87012987012987</v>
      </c>
      <c r="F30" s="312">
        <f t="shared" si="14"/>
        <v>0</v>
      </c>
      <c r="G30" s="311">
        <f t="shared" si="14"/>
        <v>0</v>
      </c>
      <c r="H30" s="312">
        <f t="shared" si="14"/>
        <v>0</v>
      </c>
      <c r="I30" s="311">
        <f t="shared" si="14"/>
        <v>0</v>
      </c>
      <c r="J30" s="313">
        <f t="shared" si="14"/>
        <v>0</v>
      </c>
      <c r="K30" s="311">
        <f t="shared" si="14"/>
        <v>18.181818181818183</v>
      </c>
      <c r="L30" s="314">
        <f t="shared" si="14"/>
        <v>0</v>
      </c>
      <c r="M30" s="315">
        <f t="shared" si="14"/>
        <v>0</v>
      </c>
      <c r="N30" s="313">
        <f t="shared" si="14"/>
        <v>0</v>
      </c>
      <c r="O30" s="314">
        <f t="shared" si="14"/>
        <v>7.792207792207792</v>
      </c>
      <c r="P30" s="315">
        <f t="shared" si="14"/>
        <v>42.857142857142854</v>
      </c>
      <c r="Q30" s="316">
        <f t="shared" si="7"/>
        <v>0</v>
      </c>
      <c r="R30" s="314">
        <f t="shared" si="14"/>
        <v>0</v>
      </c>
      <c r="S30" s="314">
        <f t="shared" si="14"/>
        <v>1.2987012987012987</v>
      </c>
      <c r="T30" s="317">
        <f t="shared" si="14"/>
        <v>0</v>
      </c>
      <c r="U30" s="461">
        <f t="shared" si="8"/>
        <v>0</v>
      </c>
      <c r="V30" s="354">
        <f t="shared" si="8"/>
        <v>0</v>
      </c>
    </row>
    <row r="31" spans="2:22" ht="13.5">
      <c r="B31" s="460" t="s">
        <v>15</v>
      </c>
      <c r="C31" s="309">
        <f t="shared" si="10"/>
        <v>0</v>
      </c>
      <c r="D31" s="310">
        <v>0</v>
      </c>
      <c r="E31" s="311">
        <v>0</v>
      </c>
      <c r="F31" s="312">
        <v>0</v>
      </c>
      <c r="G31" s="311">
        <v>0</v>
      </c>
      <c r="H31" s="312">
        <v>0</v>
      </c>
      <c r="I31" s="311">
        <v>0</v>
      </c>
      <c r="J31" s="313">
        <v>0</v>
      </c>
      <c r="K31" s="311">
        <v>0</v>
      </c>
      <c r="L31" s="314">
        <v>0</v>
      </c>
      <c r="M31" s="315">
        <v>0</v>
      </c>
      <c r="N31" s="313">
        <v>0</v>
      </c>
      <c r="O31" s="314">
        <v>0</v>
      </c>
      <c r="P31" s="315">
        <v>0</v>
      </c>
      <c r="Q31" s="316">
        <v>0</v>
      </c>
      <c r="R31" s="314">
        <v>0</v>
      </c>
      <c r="S31" s="314">
        <v>0</v>
      </c>
      <c r="T31" s="317">
        <v>0</v>
      </c>
      <c r="U31" s="461">
        <v>0</v>
      </c>
      <c r="V31" s="354">
        <v>0</v>
      </c>
    </row>
    <row r="32" spans="2:22" ht="13.5">
      <c r="B32" s="460" t="s">
        <v>16</v>
      </c>
      <c r="C32" s="309">
        <f t="shared" si="10"/>
        <v>100</v>
      </c>
      <c r="D32" s="310">
        <f aca="true" t="shared" si="15" ref="D32:T32">D13/$C13*100</f>
        <v>79.3103448275862</v>
      </c>
      <c r="E32" s="311">
        <f t="shared" si="15"/>
        <v>79.3103448275862</v>
      </c>
      <c r="F32" s="312">
        <f t="shared" si="15"/>
        <v>0</v>
      </c>
      <c r="G32" s="311">
        <f t="shared" si="15"/>
        <v>0</v>
      </c>
      <c r="H32" s="312">
        <f t="shared" si="15"/>
        <v>0</v>
      </c>
      <c r="I32" s="311">
        <f t="shared" si="15"/>
        <v>0</v>
      </c>
      <c r="J32" s="313">
        <f t="shared" si="15"/>
        <v>0</v>
      </c>
      <c r="K32" s="311">
        <f t="shared" si="15"/>
        <v>6.896551724137931</v>
      </c>
      <c r="L32" s="314">
        <f t="shared" si="15"/>
        <v>0</v>
      </c>
      <c r="M32" s="315">
        <f t="shared" si="15"/>
        <v>0</v>
      </c>
      <c r="N32" s="313">
        <f t="shared" si="15"/>
        <v>0</v>
      </c>
      <c r="O32" s="314">
        <f t="shared" si="15"/>
        <v>3.4482758620689653</v>
      </c>
      <c r="P32" s="315">
        <f t="shared" si="15"/>
        <v>5.172413793103448</v>
      </c>
      <c r="Q32" s="316">
        <f aca="true" t="shared" si="16" ref="Q32:Q40">Q13/$C13*100</f>
        <v>0</v>
      </c>
      <c r="R32" s="314">
        <f t="shared" si="15"/>
        <v>0</v>
      </c>
      <c r="S32" s="314">
        <f t="shared" si="15"/>
        <v>5.172413793103448</v>
      </c>
      <c r="T32" s="317">
        <f t="shared" si="15"/>
        <v>0</v>
      </c>
      <c r="U32" s="461">
        <f aca="true" t="shared" si="17" ref="U32:V40">U13/$C13*100</f>
        <v>0</v>
      </c>
      <c r="V32" s="354">
        <f t="shared" si="17"/>
        <v>0</v>
      </c>
    </row>
    <row r="33" spans="2:22" ht="13.5">
      <c r="B33" s="460" t="s">
        <v>48</v>
      </c>
      <c r="C33" s="309">
        <f t="shared" si="10"/>
        <v>100</v>
      </c>
      <c r="D33" s="310">
        <f aca="true" t="shared" si="18" ref="D33:T33">D14/$C14*100</f>
        <v>28.57142857142857</v>
      </c>
      <c r="E33" s="311">
        <f t="shared" si="18"/>
        <v>28.57142857142857</v>
      </c>
      <c r="F33" s="312">
        <f t="shared" si="18"/>
        <v>0</v>
      </c>
      <c r="G33" s="311">
        <f t="shared" si="18"/>
        <v>0</v>
      </c>
      <c r="H33" s="312">
        <f t="shared" si="18"/>
        <v>0</v>
      </c>
      <c r="I33" s="311">
        <f t="shared" si="18"/>
        <v>0</v>
      </c>
      <c r="J33" s="313">
        <f t="shared" si="18"/>
        <v>0</v>
      </c>
      <c r="K33" s="311">
        <f t="shared" si="18"/>
        <v>14.285714285714285</v>
      </c>
      <c r="L33" s="314">
        <f t="shared" si="18"/>
        <v>0</v>
      </c>
      <c r="M33" s="315">
        <f t="shared" si="18"/>
        <v>0</v>
      </c>
      <c r="N33" s="313">
        <f t="shared" si="18"/>
        <v>0</v>
      </c>
      <c r="O33" s="314">
        <f t="shared" si="18"/>
        <v>0</v>
      </c>
      <c r="P33" s="315">
        <f t="shared" si="18"/>
        <v>57.14285714285714</v>
      </c>
      <c r="Q33" s="316">
        <f t="shared" si="16"/>
        <v>0</v>
      </c>
      <c r="R33" s="314">
        <f t="shared" si="18"/>
        <v>0</v>
      </c>
      <c r="S33" s="314">
        <f t="shared" si="18"/>
        <v>0</v>
      </c>
      <c r="T33" s="317">
        <f t="shared" si="18"/>
        <v>0</v>
      </c>
      <c r="U33" s="461">
        <f t="shared" si="17"/>
        <v>0</v>
      </c>
      <c r="V33" s="354">
        <f t="shared" si="17"/>
        <v>0</v>
      </c>
    </row>
    <row r="34" spans="2:22" ht="13.5">
      <c r="B34" s="460" t="s">
        <v>17</v>
      </c>
      <c r="C34" s="309">
        <f t="shared" si="10"/>
        <v>100.00000000000001</v>
      </c>
      <c r="D34" s="310">
        <f aca="true" t="shared" si="19" ref="D34:L40">D15/$C15*100</f>
        <v>39.66942148760331</v>
      </c>
      <c r="E34" s="311">
        <f t="shared" si="19"/>
        <v>35.53719008264463</v>
      </c>
      <c r="F34" s="312">
        <f t="shared" si="19"/>
        <v>4.132231404958678</v>
      </c>
      <c r="G34" s="311">
        <f t="shared" si="19"/>
        <v>0</v>
      </c>
      <c r="H34" s="312">
        <f t="shared" si="19"/>
        <v>0</v>
      </c>
      <c r="I34" s="311">
        <f t="shared" si="19"/>
        <v>0</v>
      </c>
      <c r="J34" s="313">
        <f t="shared" si="19"/>
        <v>0</v>
      </c>
      <c r="K34" s="311">
        <f t="shared" si="19"/>
        <v>26.446280991735538</v>
      </c>
      <c r="L34" s="314">
        <f t="shared" si="19"/>
        <v>0</v>
      </c>
      <c r="M34" s="315">
        <f aca="true" t="shared" si="20" ref="M34:T34">M15/$C15*100</f>
        <v>0</v>
      </c>
      <c r="N34" s="313">
        <f t="shared" si="20"/>
        <v>0</v>
      </c>
      <c r="O34" s="314">
        <f t="shared" si="20"/>
        <v>0.8264462809917356</v>
      </c>
      <c r="P34" s="315">
        <f t="shared" si="20"/>
        <v>28.09917355371901</v>
      </c>
      <c r="Q34" s="316">
        <f t="shared" si="16"/>
        <v>0</v>
      </c>
      <c r="R34" s="314">
        <f t="shared" si="20"/>
        <v>0</v>
      </c>
      <c r="S34" s="314">
        <f t="shared" si="20"/>
        <v>4.958677685950414</v>
      </c>
      <c r="T34" s="317">
        <f t="shared" si="20"/>
        <v>0</v>
      </c>
      <c r="U34" s="461">
        <f t="shared" si="17"/>
        <v>0</v>
      </c>
      <c r="V34" s="354">
        <f t="shared" si="17"/>
        <v>0</v>
      </c>
    </row>
    <row r="35" spans="2:22" ht="13.5">
      <c r="B35" s="460" t="s">
        <v>18</v>
      </c>
      <c r="C35" s="309">
        <f t="shared" si="10"/>
        <v>100</v>
      </c>
      <c r="D35" s="310">
        <f t="shared" si="19"/>
        <v>68.5887708649469</v>
      </c>
      <c r="E35" s="311">
        <f t="shared" si="19"/>
        <v>68.5887708649469</v>
      </c>
      <c r="F35" s="312">
        <f t="shared" si="19"/>
        <v>0</v>
      </c>
      <c r="G35" s="311">
        <f t="shared" si="19"/>
        <v>0</v>
      </c>
      <c r="H35" s="312">
        <f t="shared" si="19"/>
        <v>0</v>
      </c>
      <c r="I35" s="311">
        <f t="shared" si="19"/>
        <v>0</v>
      </c>
      <c r="J35" s="313">
        <f t="shared" si="19"/>
        <v>0</v>
      </c>
      <c r="K35" s="311">
        <f t="shared" si="19"/>
        <v>1.9726858877086493</v>
      </c>
      <c r="L35" s="314">
        <f t="shared" si="19"/>
        <v>22.76176024279211</v>
      </c>
      <c r="M35" s="315">
        <f aca="true" t="shared" si="21" ref="M35:T35">M16/$C16*100</f>
        <v>7.890743550834597</v>
      </c>
      <c r="N35" s="313">
        <f t="shared" si="21"/>
        <v>14.87101669195751</v>
      </c>
      <c r="O35" s="314">
        <f t="shared" si="21"/>
        <v>0</v>
      </c>
      <c r="P35" s="315">
        <f t="shared" si="21"/>
        <v>0.6069802731411229</v>
      </c>
      <c r="Q35" s="316">
        <f t="shared" si="16"/>
        <v>0</v>
      </c>
      <c r="R35" s="314">
        <f t="shared" si="21"/>
        <v>0</v>
      </c>
      <c r="S35" s="314">
        <f t="shared" si="21"/>
        <v>6.0698027314112295</v>
      </c>
      <c r="T35" s="317">
        <f t="shared" si="21"/>
        <v>0</v>
      </c>
      <c r="U35" s="461">
        <f t="shared" si="17"/>
        <v>0</v>
      </c>
      <c r="V35" s="354">
        <f t="shared" si="17"/>
        <v>0</v>
      </c>
    </row>
    <row r="36" spans="2:22" ht="13.5">
      <c r="B36" s="462" t="s">
        <v>19</v>
      </c>
      <c r="C36" s="406">
        <f t="shared" si="10"/>
        <v>100</v>
      </c>
      <c r="D36" s="321">
        <f t="shared" si="19"/>
        <v>7.643312101910828</v>
      </c>
      <c r="E36" s="322">
        <f t="shared" si="19"/>
        <v>5.095541401273886</v>
      </c>
      <c r="F36" s="323">
        <f t="shared" si="19"/>
        <v>2.547770700636943</v>
      </c>
      <c r="G36" s="322">
        <f t="shared" si="19"/>
        <v>0</v>
      </c>
      <c r="H36" s="323">
        <f t="shared" si="19"/>
        <v>0</v>
      </c>
      <c r="I36" s="322">
        <f t="shared" si="19"/>
        <v>0</v>
      </c>
      <c r="J36" s="324">
        <f t="shared" si="19"/>
        <v>0</v>
      </c>
      <c r="K36" s="322">
        <f t="shared" si="19"/>
        <v>8.280254777070063</v>
      </c>
      <c r="L36" s="325">
        <f t="shared" si="19"/>
        <v>3.1847133757961785</v>
      </c>
      <c r="M36" s="326">
        <f aca="true" t="shared" si="22" ref="M36:T36">M17/$C17*100</f>
        <v>2.547770700636943</v>
      </c>
      <c r="N36" s="324">
        <f t="shared" si="22"/>
        <v>0.6369426751592357</v>
      </c>
      <c r="O36" s="325">
        <f t="shared" si="22"/>
        <v>8.9171974522293</v>
      </c>
      <c r="P36" s="326">
        <f t="shared" si="22"/>
        <v>46.496815286624205</v>
      </c>
      <c r="Q36" s="327">
        <f t="shared" si="16"/>
        <v>2.547770700636943</v>
      </c>
      <c r="R36" s="325">
        <f t="shared" si="22"/>
        <v>19.745222929936308</v>
      </c>
      <c r="S36" s="325">
        <f t="shared" si="22"/>
        <v>3.1847133757961785</v>
      </c>
      <c r="T36" s="328">
        <f t="shared" si="22"/>
        <v>0</v>
      </c>
      <c r="U36" s="515">
        <f t="shared" si="17"/>
        <v>0</v>
      </c>
      <c r="V36" s="355">
        <f t="shared" si="17"/>
        <v>0</v>
      </c>
    </row>
    <row r="37" spans="2:22" ht="13.5">
      <c r="B37" s="460" t="s">
        <v>10</v>
      </c>
      <c r="C37" s="309">
        <f t="shared" si="10"/>
        <v>100.00000000000001</v>
      </c>
      <c r="D37" s="310">
        <f t="shared" si="19"/>
        <v>9.482758620689655</v>
      </c>
      <c r="E37" s="311">
        <f t="shared" si="19"/>
        <v>6.0344827586206895</v>
      </c>
      <c r="F37" s="312">
        <f t="shared" si="19"/>
        <v>3.4482758620689653</v>
      </c>
      <c r="G37" s="311">
        <f t="shared" si="19"/>
        <v>0</v>
      </c>
      <c r="H37" s="312">
        <f t="shared" si="19"/>
        <v>0</v>
      </c>
      <c r="I37" s="311">
        <f t="shared" si="19"/>
        <v>0</v>
      </c>
      <c r="J37" s="313">
        <f t="shared" si="19"/>
        <v>0</v>
      </c>
      <c r="K37" s="311">
        <f t="shared" si="19"/>
        <v>8.620689655172415</v>
      </c>
      <c r="L37" s="314">
        <f t="shared" si="19"/>
        <v>1.7241379310344827</v>
      </c>
      <c r="M37" s="315">
        <f aca="true" t="shared" si="23" ref="M37:T37">M18/$C18*100</f>
        <v>1.7241379310344827</v>
      </c>
      <c r="N37" s="313">
        <f t="shared" si="23"/>
        <v>0</v>
      </c>
      <c r="O37" s="314">
        <f t="shared" si="23"/>
        <v>10.344827586206897</v>
      </c>
      <c r="P37" s="315">
        <f t="shared" si="23"/>
        <v>39.6551724137931</v>
      </c>
      <c r="Q37" s="316">
        <f t="shared" si="16"/>
        <v>2.586206896551724</v>
      </c>
      <c r="R37" s="314">
        <f t="shared" si="23"/>
        <v>24.137931034482758</v>
      </c>
      <c r="S37" s="314">
        <f t="shared" si="23"/>
        <v>3.4482758620689653</v>
      </c>
      <c r="T37" s="317">
        <f t="shared" si="23"/>
        <v>0</v>
      </c>
      <c r="U37" s="461">
        <f t="shared" si="17"/>
        <v>0</v>
      </c>
      <c r="V37" s="354">
        <f t="shared" si="17"/>
        <v>0</v>
      </c>
    </row>
    <row r="38" spans="2:22" ht="13.5">
      <c r="B38" s="460" t="s">
        <v>11</v>
      </c>
      <c r="C38" s="309">
        <f t="shared" si="10"/>
        <v>99.99999999999999</v>
      </c>
      <c r="D38" s="310">
        <f t="shared" si="19"/>
        <v>0</v>
      </c>
      <c r="E38" s="311">
        <f t="shared" si="19"/>
        <v>0</v>
      </c>
      <c r="F38" s="312">
        <f t="shared" si="19"/>
        <v>0</v>
      </c>
      <c r="G38" s="311">
        <f t="shared" si="19"/>
        <v>0</v>
      </c>
      <c r="H38" s="312">
        <f t="shared" si="19"/>
        <v>0</v>
      </c>
      <c r="I38" s="311">
        <f t="shared" si="19"/>
        <v>0</v>
      </c>
      <c r="J38" s="313">
        <f t="shared" si="19"/>
        <v>0</v>
      </c>
      <c r="K38" s="311">
        <f t="shared" si="19"/>
        <v>8.333333333333332</v>
      </c>
      <c r="L38" s="314">
        <f t="shared" si="19"/>
        <v>0</v>
      </c>
      <c r="M38" s="315">
        <f aca="true" t="shared" si="24" ref="M38:T38">M19/$C19*100</f>
        <v>0</v>
      </c>
      <c r="N38" s="313">
        <f t="shared" si="24"/>
        <v>0</v>
      </c>
      <c r="O38" s="314">
        <f t="shared" si="24"/>
        <v>16.666666666666664</v>
      </c>
      <c r="P38" s="315">
        <f t="shared" si="24"/>
        <v>66.66666666666666</v>
      </c>
      <c r="Q38" s="316">
        <f t="shared" si="16"/>
        <v>0</v>
      </c>
      <c r="R38" s="314">
        <f t="shared" si="24"/>
        <v>0</v>
      </c>
      <c r="S38" s="314">
        <f t="shared" si="24"/>
        <v>8.333333333333332</v>
      </c>
      <c r="T38" s="317">
        <f t="shared" si="24"/>
        <v>0</v>
      </c>
      <c r="U38" s="461">
        <f t="shared" si="17"/>
        <v>0</v>
      </c>
      <c r="V38" s="354">
        <f t="shared" si="17"/>
        <v>0</v>
      </c>
    </row>
    <row r="39" spans="2:22" ht="13.5">
      <c r="B39" s="460" t="s">
        <v>12</v>
      </c>
      <c r="C39" s="309">
        <f t="shared" si="10"/>
        <v>99.99999999999999</v>
      </c>
      <c r="D39" s="310">
        <f t="shared" si="19"/>
        <v>0</v>
      </c>
      <c r="E39" s="311">
        <f t="shared" si="19"/>
        <v>0</v>
      </c>
      <c r="F39" s="312">
        <f t="shared" si="19"/>
        <v>0</v>
      </c>
      <c r="G39" s="311">
        <f t="shared" si="19"/>
        <v>0</v>
      </c>
      <c r="H39" s="312">
        <f t="shared" si="19"/>
        <v>0</v>
      </c>
      <c r="I39" s="311">
        <f t="shared" si="19"/>
        <v>0</v>
      </c>
      <c r="J39" s="313">
        <f t="shared" si="19"/>
        <v>0</v>
      </c>
      <c r="K39" s="311">
        <f t="shared" si="19"/>
        <v>10.526315789473683</v>
      </c>
      <c r="L39" s="314">
        <f t="shared" si="19"/>
        <v>5.263157894736842</v>
      </c>
      <c r="M39" s="315">
        <f aca="true" t="shared" si="25" ref="M39:T39">M20/$C20*100</f>
        <v>0</v>
      </c>
      <c r="N39" s="313">
        <f t="shared" si="25"/>
        <v>5.263157894736842</v>
      </c>
      <c r="O39" s="314">
        <f t="shared" si="25"/>
        <v>0</v>
      </c>
      <c r="P39" s="315">
        <f t="shared" si="25"/>
        <v>78.94736842105263</v>
      </c>
      <c r="Q39" s="316">
        <f t="shared" si="16"/>
        <v>5.263157894736842</v>
      </c>
      <c r="R39" s="314">
        <f t="shared" si="25"/>
        <v>0</v>
      </c>
      <c r="S39" s="314">
        <f t="shared" si="25"/>
        <v>0</v>
      </c>
      <c r="T39" s="317">
        <f t="shared" si="25"/>
        <v>0</v>
      </c>
      <c r="U39" s="461">
        <f t="shared" si="17"/>
        <v>0</v>
      </c>
      <c r="V39" s="354">
        <f t="shared" si="17"/>
        <v>0</v>
      </c>
    </row>
    <row r="40" spans="2:22" ht="13.5">
      <c r="B40" s="460" t="s">
        <v>13</v>
      </c>
      <c r="C40" s="309">
        <f t="shared" si="10"/>
        <v>100</v>
      </c>
      <c r="D40" s="310">
        <f t="shared" si="19"/>
        <v>10</v>
      </c>
      <c r="E40" s="311">
        <f t="shared" si="19"/>
        <v>10</v>
      </c>
      <c r="F40" s="312">
        <f t="shared" si="19"/>
        <v>0</v>
      </c>
      <c r="G40" s="311">
        <f t="shared" si="19"/>
        <v>0</v>
      </c>
      <c r="H40" s="312">
        <f t="shared" si="19"/>
        <v>0</v>
      </c>
      <c r="I40" s="311">
        <f t="shared" si="19"/>
        <v>0</v>
      </c>
      <c r="J40" s="313">
        <f t="shared" si="19"/>
        <v>0</v>
      </c>
      <c r="K40" s="311">
        <f t="shared" si="19"/>
        <v>0</v>
      </c>
      <c r="L40" s="314">
        <f t="shared" si="19"/>
        <v>20</v>
      </c>
      <c r="M40" s="315">
        <f aca="true" t="shared" si="26" ref="M40:T40">M21/$C21*100</f>
        <v>20</v>
      </c>
      <c r="N40" s="313">
        <f t="shared" si="26"/>
        <v>0</v>
      </c>
      <c r="O40" s="314">
        <f t="shared" si="26"/>
        <v>0</v>
      </c>
      <c r="P40" s="315">
        <f t="shared" si="26"/>
        <v>40</v>
      </c>
      <c r="Q40" s="316">
        <f t="shared" si="16"/>
        <v>0</v>
      </c>
      <c r="R40" s="314">
        <f t="shared" si="26"/>
        <v>30</v>
      </c>
      <c r="S40" s="314">
        <f t="shared" si="26"/>
        <v>0</v>
      </c>
      <c r="T40" s="317">
        <f t="shared" si="26"/>
        <v>0</v>
      </c>
      <c r="U40" s="461">
        <f t="shared" si="17"/>
        <v>0</v>
      </c>
      <c r="V40" s="354">
        <f t="shared" si="17"/>
        <v>0</v>
      </c>
    </row>
    <row r="41" spans="2:22" ht="14.25" thickBot="1">
      <c r="B41" s="474" t="s">
        <v>15</v>
      </c>
      <c r="C41" s="331">
        <f t="shared" si="10"/>
        <v>0</v>
      </c>
      <c r="D41" s="332">
        <v>0</v>
      </c>
      <c r="E41" s="333">
        <v>0</v>
      </c>
      <c r="F41" s="334">
        <v>0</v>
      </c>
      <c r="G41" s="333">
        <v>0</v>
      </c>
      <c r="H41" s="334">
        <v>0</v>
      </c>
      <c r="I41" s="333">
        <v>0</v>
      </c>
      <c r="J41" s="335">
        <v>0</v>
      </c>
      <c r="K41" s="333">
        <v>0</v>
      </c>
      <c r="L41" s="336">
        <v>0</v>
      </c>
      <c r="M41" s="337">
        <v>0</v>
      </c>
      <c r="N41" s="335">
        <v>0</v>
      </c>
      <c r="O41" s="336">
        <v>0</v>
      </c>
      <c r="P41" s="337">
        <v>0</v>
      </c>
      <c r="Q41" s="338">
        <v>0</v>
      </c>
      <c r="R41" s="336">
        <v>0</v>
      </c>
      <c r="S41" s="336">
        <v>0</v>
      </c>
      <c r="T41" s="339">
        <v>0</v>
      </c>
      <c r="U41" s="475">
        <v>0</v>
      </c>
      <c r="V41" s="356">
        <v>0</v>
      </c>
    </row>
    <row r="43" spans="2:3" ht="13.5">
      <c r="B43" s="476" t="s">
        <v>54</v>
      </c>
      <c r="C43" s="408" t="s">
        <v>53</v>
      </c>
    </row>
    <row r="44" spans="2:3" ht="13.5">
      <c r="B44" s="476" t="s">
        <v>55</v>
      </c>
      <c r="C44" s="408" t="s">
        <v>56</v>
      </c>
    </row>
  </sheetData>
  <sheetProtection/>
  <mergeCells count="24">
    <mergeCell ref="U3:V3"/>
    <mergeCell ref="U4:V4"/>
    <mergeCell ref="O4:O5"/>
    <mergeCell ref="S4:S5"/>
    <mergeCell ref="T4:T5"/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3:N3"/>
    <mergeCell ref="M4:M5"/>
    <mergeCell ref="N4:N5"/>
    <mergeCell ref="R4:R5"/>
    <mergeCell ref="P3:Q3"/>
    <mergeCell ref="P4:P5"/>
    <mergeCell ref="Q4:Q5"/>
  </mergeCells>
  <printOptions horizontalCentered="1"/>
  <pageMargins left="0" right="0" top="0.5905511811023623" bottom="0.3937007874015748" header="0.3937007874015748" footer="0"/>
  <pageSetup fitToHeight="1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A44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12" customWidth="1"/>
    <col min="2" max="2" width="11.125" style="12" customWidth="1"/>
    <col min="3" max="3" width="11.25390625" style="12" customWidth="1"/>
    <col min="4" max="4" width="9.375" style="12" customWidth="1"/>
    <col min="5" max="10" width="7.50390625" style="12" customWidth="1"/>
    <col min="11" max="11" width="8.75390625" style="12" customWidth="1"/>
    <col min="12" max="12" width="8.625" style="12" customWidth="1"/>
    <col min="13" max="14" width="7.375" style="12" customWidth="1"/>
    <col min="15" max="15" width="8.25390625" style="12" customWidth="1"/>
    <col min="16" max="17" width="7.50390625" style="12" customWidth="1"/>
    <col min="18" max="18" width="7.625" style="12" customWidth="1"/>
    <col min="19" max="19" width="7.50390625" style="12" customWidth="1"/>
    <col min="20" max="20" width="6.25390625" style="12" customWidth="1"/>
    <col min="21" max="22" width="7.50390625" style="12" customWidth="1"/>
    <col min="23" max="23" width="3.375" style="12" customWidth="1"/>
    <col min="24" max="24" width="6.375" style="12" customWidth="1"/>
    <col min="25" max="25" width="5.375" style="12" customWidth="1"/>
    <col min="26" max="26" width="6.125" style="12" customWidth="1"/>
    <col min="27" max="27" width="5.375" style="12" customWidth="1"/>
    <col min="28" max="16384" width="9.00390625" style="12" customWidth="1"/>
  </cols>
  <sheetData>
    <row r="1" ht="17.25">
      <c r="B1" s="11" t="s">
        <v>46</v>
      </c>
    </row>
    <row r="2" spans="2:22" ht="18" thickBot="1">
      <c r="B2" s="11"/>
      <c r="U2" s="178"/>
      <c r="V2" s="179" t="str">
        <f>'国・公・私立計【男女】'!V2</f>
        <v>平成28年３月卒業</v>
      </c>
    </row>
    <row r="3" spans="2:22" s="85" customFormat="1" ht="34.5" customHeight="1">
      <c r="B3" s="635" t="s">
        <v>0</v>
      </c>
      <c r="C3" s="638" t="s">
        <v>1</v>
      </c>
      <c r="D3" s="626" t="s">
        <v>2</v>
      </c>
      <c r="E3" s="640"/>
      <c r="F3" s="640"/>
      <c r="G3" s="640"/>
      <c r="H3" s="640"/>
      <c r="I3" s="640"/>
      <c r="J3" s="641"/>
      <c r="K3" s="233" t="s">
        <v>21</v>
      </c>
      <c r="L3" s="234" t="s">
        <v>22</v>
      </c>
      <c r="M3" s="642" t="s">
        <v>3</v>
      </c>
      <c r="N3" s="643"/>
      <c r="O3" s="233" t="s">
        <v>23</v>
      </c>
      <c r="P3" s="625" t="s">
        <v>52</v>
      </c>
      <c r="Q3" s="626"/>
      <c r="R3" s="233" t="s">
        <v>24</v>
      </c>
      <c r="S3" s="233" t="s">
        <v>25</v>
      </c>
      <c r="T3" s="235" t="s">
        <v>26</v>
      </c>
      <c r="U3" s="642" t="s">
        <v>28</v>
      </c>
      <c r="V3" s="654"/>
    </row>
    <row r="4" spans="2:22" s="85" customFormat="1" ht="32.25" customHeight="1">
      <c r="B4" s="636"/>
      <c r="C4" s="639"/>
      <c r="D4" s="650" t="s">
        <v>4</v>
      </c>
      <c r="E4" s="652" t="s">
        <v>5</v>
      </c>
      <c r="F4" s="644" t="s">
        <v>58</v>
      </c>
      <c r="G4" s="644" t="s">
        <v>59</v>
      </c>
      <c r="H4" s="644" t="s">
        <v>60</v>
      </c>
      <c r="I4" s="644" t="s">
        <v>61</v>
      </c>
      <c r="J4" s="631" t="s">
        <v>62</v>
      </c>
      <c r="K4" s="633" t="s">
        <v>63</v>
      </c>
      <c r="L4" s="648" t="s">
        <v>4</v>
      </c>
      <c r="M4" s="646" t="s">
        <v>64</v>
      </c>
      <c r="N4" s="631" t="s">
        <v>6</v>
      </c>
      <c r="O4" s="633" t="s">
        <v>65</v>
      </c>
      <c r="P4" s="627" t="s">
        <v>66</v>
      </c>
      <c r="Q4" s="629" t="s">
        <v>67</v>
      </c>
      <c r="R4" s="633" t="s">
        <v>68</v>
      </c>
      <c r="S4" s="657" t="s">
        <v>7</v>
      </c>
      <c r="T4" s="659" t="s">
        <v>27</v>
      </c>
      <c r="U4" s="655" t="s">
        <v>57</v>
      </c>
      <c r="V4" s="656"/>
    </row>
    <row r="5" spans="2:22" s="85" customFormat="1" ht="69.75" customHeight="1" thickBot="1">
      <c r="B5" s="637"/>
      <c r="C5" s="86" t="s">
        <v>8</v>
      </c>
      <c r="D5" s="651"/>
      <c r="E5" s="653"/>
      <c r="F5" s="645"/>
      <c r="G5" s="645"/>
      <c r="H5" s="645"/>
      <c r="I5" s="645"/>
      <c r="J5" s="632"/>
      <c r="K5" s="634"/>
      <c r="L5" s="649"/>
      <c r="M5" s="647"/>
      <c r="N5" s="632"/>
      <c r="O5" s="634"/>
      <c r="P5" s="628"/>
      <c r="Q5" s="630"/>
      <c r="R5" s="634"/>
      <c r="S5" s="658"/>
      <c r="T5" s="660"/>
      <c r="U5" s="239" t="s">
        <v>69</v>
      </c>
      <c r="V5" s="237" t="s">
        <v>70</v>
      </c>
    </row>
    <row r="6" spans="2:22" ht="13.5">
      <c r="B6" s="128" t="s">
        <v>9</v>
      </c>
      <c r="C6" s="13">
        <f>SUM(C7:C16)</f>
        <v>6129</v>
      </c>
      <c r="D6" s="14">
        <f aca="true" t="shared" si="0" ref="D6:T6">SUM(D7:D16)</f>
        <v>3784</v>
      </c>
      <c r="E6" s="15">
        <f t="shared" si="0"/>
        <v>3110</v>
      </c>
      <c r="F6" s="16">
        <f t="shared" si="0"/>
        <v>669</v>
      </c>
      <c r="G6" s="16">
        <f t="shared" si="0"/>
        <v>5</v>
      </c>
      <c r="H6" s="16">
        <f t="shared" si="0"/>
        <v>0</v>
      </c>
      <c r="I6" s="16">
        <f t="shared" si="0"/>
        <v>0</v>
      </c>
      <c r="J6" s="17">
        <f t="shared" si="0"/>
        <v>0</v>
      </c>
      <c r="K6" s="18">
        <f t="shared" si="0"/>
        <v>1316</v>
      </c>
      <c r="L6" s="147">
        <f t="shared" si="0"/>
        <v>222</v>
      </c>
      <c r="M6" s="19">
        <f t="shared" si="0"/>
        <v>107</v>
      </c>
      <c r="N6" s="17">
        <f t="shared" si="0"/>
        <v>115</v>
      </c>
      <c r="O6" s="18">
        <f t="shared" si="0"/>
        <v>5</v>
      </c>
      <c r="P6" s="226">
        <f t="shared" si="0"/>
        <v>486</v>
      </c>
      <c r="Q6" s="14">
        <f t="shared" si="0"/>
        <v>0</v>
      </c>
      <c r="R6" s="18">
        <f t="shared" si="0"/>
        <v>102</v>
      </c>
      <c r="S6" s="18">
        <f t="shared" si="0"/>
        <v>214</v>
      </c>
      <c r="T6" s="181">
        <f t="shared" si="0"/>
        <v>0</v>
      </c>
      <c r="U6" s="208">
        <f>SUM(U7:U16)</f>
        <v>2</v>
      </c>
      <c r="V6" s="207">
        <f>SUM(V7:V16)</f>
        <v>0</v>
      </c>
    </row>
    <row r="7" spans="2:22" s="159" customFormat="1" ht="13.5">
      <c r="B7" s="129" t="s">
        <v>10</v>
      </c>
      <c r="C7" s="151">
        <f aca="true" t="shared" si="1" ref="C7:C22">D7+K7+L7+O7+P7+Q7+R7+S7+T7</f>
        <v>4855</v>
      </c>
      <c r="D7" s="144">
        <f>SUM(E7:J7)</f>
        <v>3042</v>
      </c>
      <c r="E7" s="154">
        <v>2459</v>
      </c>
      <c r="F7" s="155">
        <v>578</v>
      </c>
      <c r="G7" s="155">
        <v>5</v>
      </c>
      <c r="H7" s="155">
        <v>0</v>
      </c>
      <c r="I7" s="155">
        <v>0</v>
      </c>
      <c r="J7" s="156">
        <v>0</v>
      </c>
      <c r="K7" s="157">
        <v>1123</v>
      </c>
      <c r="L7" s="148">
        <f>SUM(M7:N7)</f>
        <v>138</v>
      </c>
      <c r="M7" s="158">
        <v>75</v>
      </c>
      <c r="N7" s="156">
        <v>63</v>
      </c>
      <c r="O7" s="157">
        <v>5</v>
      </c>
      <c r="P7" s="154">
        <v>278</v>
      </c>
      <c r="Q7" s="227">
        <v>0</v>
      </c>
      <c r="R7" s="157">
        <v>95</v>
      </c>
      <c r="S7" s="157">
        <v>174</v>
      </c>
      <c r="T7" s="182">
        <v>0</v>
      </c>
      <c r="U7" s="223">
        <v>2</v>
      </c>
      <c r="V7" s="220">
        <v>0</v>
      </c>
    </row>
    <row r="8" spans="2:22" s="159" customFormat="1" ht="13.5">
      <c r="B8" s="129" t="s">
        <v>11</v>
      </c>
      <c r="C8" s="151">
        <f t="shared" si="1"/>
        <v>148</v>
      </c>
      <c r="D8" s="144">
        <f aca="true" t="shared" si="2" ref="D8:D22">SUM(E8:J8)</f>
        <v>41</v>
      </c>
      <c r="E8" s="154">
        <v>26</v>
      </c>
      <c r="F8" s="155">
        <v>15</v>
      </c>
      <c r="G8" s="155">
        <v>0</v>
      </c>
      <c r="H8" s="155">
        <v>0</v>
      </c>
      <c r="I8" s="155">
        <v>0</v>
      </c>
      <c r="J8" s="156">
        <v>0</v>
      </c>
      <c r="K8" s="157">
        <v>41</v>
      </c>
      <c r="L8" s="148">
        <f aca="true" t="shared" si="3" ref="L8:L22">SUM(M8:N8)</f>
        <v>4</v>
      </c>
      <c r="M8" s="158">
        <v>4</v>
      </c>
      <c r="N8" s="156">
        <v>0</v>
      </c>
      <c r="O8" s="157">
        <v>0</v>
      </c>
      <c r="P8" s="154">
        <v>56</v>
      </c>
      <c r="Q8" s="227">
        <v>0</v>
      </c>
      <c r="R8" s="157">
        <v>1</v>
      </c>
      <c r="S8" s="157">
        <v>5</v>
      </c>
      <c r="T8" s="182">
        <v>0</v>
      </c>
      <c r="U8" s="223">
        <v>0</v>
      </c>
      <c r="V8" s="220">
        <v>0</v>
      </c>
    </row>
    <row r="9" spans="2:22" s="159" customFormat="1" ht="13.5">
      <c r="B9" s="129" t="s">
        <v>12</v>
      </c>
      <c r="C9" s="151">
        <f t="shared" si="1"/>
        <v>66</v>
      </c>
      <c r="D9" s="144">
        <f t="shared" si="2"/>
        <v>15</v>
      </c>
      <c r="E9" s="154">
        <v>10</v>
      </c>
      <c r="F9" s="155">
        <v>5</v>
      </c>
      <c r="G9" s="155">
        <v>0</v>
      </c>
      <c r="H9" s="155">
        <v>0</v>
      </c>
      <c r="I9" s="155">
        <v>0</v>
      </c>
      <c r="J9" s="156">
        <v>0</v>
      </c>
      <c r="K9" s="157">
        <v>12</v>
      </c>
      <c r="L9" s="148">
        <f t="shared" si="3"/>
        <v>0</v>
      </c>
      <c r="M9" s="158">
        <v>0</v>
      </c>
      <c r="N9" s="156">
        <v>0</v>
      </c>
      <c r="O9" s="157">
        <v>0</v>
      </c>
      <c r="P9" s="154">
        <v>36</v>
      </c>
      <c r="Q9" s="227">
        <v>0</v>
      </c>
      <c r="R9" s="157">
        <v>3</v>
      </c>
      <c r="S9" s="157">
        <v>0</v>
      </c>
      <c r="T9" s="182">
        <v>0</v>
      </c>
      <c r="U9" s="223">
        <v>0</v>
      </c>
      <c r="V9" s="220">
        <v>0</v>
      </c>
    </row>
    <row r="10" spans="2:22" s="159" customFormat="1" ht="13.5">
      <c r="B10" s="129" t="s">
        <v>13</v>
      </c>
      <c r="C10" s="151">
        <f t="shared" si="1"/>
        <v>198</v>
      </c>
      <c r="D10" s="144">
        <f t="shared" si="2"/>
        <v>77</v>
      </c>
      <c r="E10" s="154">
        <v>54</v>
      </c>
      <c r="F10" s="155">
        <v>23</v>
      </c>
      <c r="G10" s="155">
        <v>0</v>
      </c>
      <c r="H10" s="155">
        <v>0</v>
      </c>
      <c r="I10" s="155">
        <v>0</v>
      </c>
      <c r="J10" s="156">
        <v>0</v>
      </c>
      <c r="K10" s="157">
        <v>46</v>
      </c>
      <c r="L10" s="148">
        <f t="shared" si="3"/>
        <v>5</v>
      </c>
      <c r="M10" s="158">
        <v>0</v>
      </c>
      <c r="N10" s="156">
        <v>5</v>
      </c>
      <c r="O10" s="157">
        <v>0</v>
      </c>
      <c r="P10" s="154">
        <v>65</v>
      </c>
      <c r="Q10" s="227">
        <v>0</v>
      </c>
      <c r="R10" s="157">
        <v>0</v>
      </c>
      <c r="S10" s="157">
        <v>5</v>
      </c>
      <c r="T10" s="182">
        <v>0</v>
      </c>
      <c r="U10" s="223">
        <v>0</v>
      </c>
      <c r="V10" s="220">
        <v>0</v>
      </c>
    </row>
    <row r="11" spans="2:22" s="159" customFormat="1" ht="13.5">
      <c r="B11" s="129" t="s">
        <v>14</v>
      </c>
      <c r="C11" s="151">
        <f t="shared" si="1"/>
        <v>17</v>
      </c>
      <c r="D11" s="144">
        <f t="shared" si="2"/>
        <v>5</v>
      </c>
      <c r="E11" s="154">
        <v>2</v>
      </c>
      <c r="F11" s="155">
        <v>3</v>
      </c>
      <c r="G11" s="155">
        <v>0</v>
      </c>
      <c r="H11" s="155">
        <v>0</v>
      </c>
      <c r="I11" s="155">
        <v>0</v>
      </c>
      <c r="J11" s="156">
        <v>0</v>
      </c>
      <c r="K11" s="157">
        <v>3</v>
      </c>
      <c r="L11" s="148">
        <f t="shared" si="3"/>
        <v>0</v>
      </c>
      <c r="M11" s="158">
        <v>0</v>
      </c>
      <c r="N11" s="156">
        <v>0</v>
      </c>
      <c r="O11" s="157">
        <v>0</v>
      </c>
      <c r="P11" s="154">
        <v>9</v>
      </c>
      <c r="Q11" s="227">
        <v>0</v>
      </c>
      <c r="R11" s="157">
        <v>0</v>
      </c>
      <c r="S11" s="157">
        <v>0</v>
      </c>
      <c r="T11" s="182">
        <v>0</v>
      </c>
      <c r="U11" s="223">
        <v>0</v>
      </c>
      <c r="V11" s="220">
        <v>0</v>
      </c>
    </row>
    <row r="12" spans="2:22" s="159" customFormat="1" ht="13.5">
      <c r="B12" s="129" t="s">
        <v>15</v>
      </c>
      <c r="C12" s="151">
        <f t="shared" si="1"/>
        <v>7</v>
      </c>
      <c r="D12" s="144">
        <f t="shared" si="2"/>
        <v>0</v>
      </c>
      <c r="E12" s="154">
        <v>0</v>
      </c>
      <c r="F12" s="155">
        <v>0</v>
      </c>
      <c r="G12" s="155">
        <v>0</v>
      </c>
      <c r="H12" s="155">
        <v>0</v>
      </c>
      <c r="I12" s="155">
        <v>0</v>
      </c>
      <c r="J12" s="156">
        <v>0</v>
      </c>
      <c r="K12" s="157">
        <v>0</v>
      </c>
      <c r="L12" s="148">
        <f t="shared" si="3"/>
        <v>2</v>
      </c>
      <c r="M12" s="158">
        <v>2</v>
      </c>
      <c r="N12" s="156">
        <v>0</v>
      </c>
      <c r="O12" s="157">
        <v>0</v>
      </c>
      <c r="P12" s="154">
        <v>5</v>
      </c>
      <c r="Q12" s="227">
        <v>0</v>
      </c>
      <c r="R12" s="157">
        <v>0</v>
      </c>
      <c r="S12" s="157">
        <v>0</v>
      </c>
      <c r="T12" s="182">
        <v>0</v>
      </c>
      <c r="U12" s="223">
        <v>0</v>
      </c>
      <c r="V12" s="220">
        <v>0</v>
      </c>
    </row>
    <row r="13" spans="2:22" s="159" customFormat="1" ht="13.5">
      <c r="B13" s="129" t="s">
        <v>16</v>
      </c>
      <c r="C13" s="151">
        <f t="shared" si="1"/>
        <v>15</v>
      </c>
      <c r="D13" s="144">
        <f t="shared" si="2"/>
        <v>9</v>
      </c>
      <c r="E13" s="154">
        <v>7</v>
      </c>
      <c r="F13" s="155">
        <v>2</v>
      </c>
      <c r="G13" s="155">
        <v>0</v>
      </c>
      <c r="H13" s="155">
        <v>0</v>
      </c>
      <c r="I13" s="155">
        <v>0</v>
      </c>
      <c r="J13" s="156">
        <v>0</v>
      </c>
      <c r="K13" s="157">
        <v>3</v>
      </c>
      <c r="L13" s="148">
        <f t="shared" si="3"/>
        <v>1</v>
      </c>
      <c r="M13" s="158">
        <v>0</v>
      </c>
      <c r="N13" s="156">
        <v>1</v>
      </c>
      <c r="O13" s="157">
        <v>0</v>
      </c>
      <c r="P13" s="154">
        <v>1</v>
      </c>
      <c r="Q13" s="227">
        <v>0</v>
      </c>
      <c r="R13" s="157">
        <v>0</v>
      </c>
      <c r="S13" s="157">
        <v>1</v>
      </c>
      <c r="T13" s="182">
        <v>0</v>
      </c>
      <c r="U13" s="223">
        <v>0</v>
      </c>
      <c r="V13" s="220">
        <v>0</v>
      </c>
    </row>
    <row r="14" spans="2:22" s="159" customFormat="1" ht="13.5">
      <c r="B14" s="129" t="s">
        <v>48</v>
      </c>
      <c r="C14" s="151">
        <f t="shared" si="1"/>
        <v>16</v>
      </c>
      <c r="D14" s="144">
        <f t="shared" si="2"/>
        <v>1</v>
      </c>
      <c r="E14" s="154">
        <v>0</v>
      </c>
      <c r="F14" s="155">
        <v>1</v>
      </c>
      <c r="G14" s="155">
        <v>0</v>
      </c>
      <c r="H14" s="155">
        <v>0</v>
      </c>
      <c r="I14" s="155">
        <v>0</v>
      </c>
      <c r="J14" s="156">
        <v>0</v>
      </c>
      <c r="K14" s="157">
        <v>5</v>
      </c>
      <c r="L14" s="148">
        <f t="shared" si="3"/>
        <v>0</v>
      </c>
      <c r="M14" s="158">
        <v>0</v>
      </c>
      <c r="N14" s="156">
        <v>0</v>
      </c>
      <c r="O14" s="157">
        <v>0</v>
      </c>
      <c r="P14" s="154">
        <v>8</v>
      </c>
      <c r="Q14" s="227">
        <v>0</v>
      </c>
      <c r="R14" s="157">
        <v>2</v>
      </c>
      <c r="S14" s="157">
        <v>0</v>
      </c>
      <c r="T14" s="182">
        <v>0</v>
      </c>
      <c r="U14" s="223">
        <v>0</v>
      </c>
      <c r="V14" s="220">
        <v>0</v>
      </c>
    </row>
    <row r="15" spans="2:22" s="159" customFormat="1" ht="13.5">
      <c r="B15" s="129" t="s">
        <v>17</v>
      </c>
      <c r="C15" s="151">
        <f t="shared" si="1"/>
        <v>137</v>
      </c>
      <c r="D15" s="144">
        <f t="shared" si="2"/>
        <v>54</v>
      </c>
      <c r="E15" s="154">
        <v>29</v>
      </c>
      <c r="F15" s="155">
        <v>25</v>
      </c>
      <c r="G15" s="155">
        <v>0</v>
      </c>
      <c r="H15" s="155">
        <v>0</v>
      </c>
      <c r="I15" s="155">
        <v>0</v>
      </c>
      <c r="J15" s="156">
        <v>0</v>
      </c>
      <c r="K15" s="157">
        <v>53</v>
      </c>
      <c r="L15" s="148">
        <f t="shared" si="3"/>
        <v>0</v>
      </c>
      <c r="M15" s="158">
        <v>0</v>
      </c>
      <c r="N15" s="156">
        <v>0</v>
      </c>
      <c r="O15" s="157">
        <v>0</v>
      </c>
      <c r="P15" s="154">
        <v>27</v>
      </c>
      <c r="Q15" s="227">
        <v>0</v>
      </c>
      <c r="R15" s="157">
        <v>1</v>
      </c>
      <c r="S15" s="157">
        <v>2</v>
      </c>
      <c r="T15" s="182">
        <v>0</v>
      </c>
      <c r="U15" s="223">
        <v>0</v>
      </c>
      <c r="V15" s="220">
        <v>0</v>
      </c>
    </row>
    <row r="16" spans="2:22" s="159" customFormat="1" ht="13.5">
      <c r="B16" s="129" t="s">
        <v>18</v>
      </c>
      <c r="C16" s="151">
        <f t="shared" si="1"/>
        <v>670</v>
      </c>
      <c r="D16" s="144">
        <f t="shared" si="2"/>
        <v>540</v>
      </c>
      <c r="E16" s="154">
        <v>523</v>
      </c>
      <c r="F16" s="155">
        <v>17</v>
      </c>
      <c r="G16" s="155">
        <v>0</v>
      </c>
      <c r="H16" s="155">
        <v>0</v>
      </c>
      <c r="I16" s="155">
        <v>0</v>
      </c>
      <c r="J16" s="156">
        <v>0</v>
      </c>
      <c r="K16" s="157">
        <v>30</v>
      </c>
      <c r="L16" s="148">
        <f t="shared" si="3"/>
        <v>72</v>
      </c>
      <c r="M16" s="158">
        <v>26</v>
      </c>
      <c r="N16" s="156">
        <v>46</v>
      </c>
      <c r="O16" s="157">
        <v>0</v>
      </c>
      <c r="P16" s="154">
        <v>1</v>
      </c>
      <c r="Q16" s="227">
        <v>0</v>
      </c>
      <c r="R16" s="157">
        <v>0</v>
      </c>
      <c r="S16" s="157">
        <v>27</v>
      </c>
      <c r="T16" s="182">
        <v>0</v>
      </c>
      <c r="U16" s="223">
        <v>0</v>
      </c>
      <c r="V16" s="220">
        <v>0</v>
      </c>
    </row>
    <row r="17" spans="2:22" ht="13.5">
      <c r="B17" s="131" t="s">
        <v>19</v>
      </c>
      <c r="C17" s="152">
        <f>SUM(C18:C22)</f>
        <v>71</v>
      </c>
      <c r="D17" s="145">
        <f aca="true" t="shared" si="4" ref="D17:I17">SUM(D18:D22)</f>
        <v>4</v>
      </c>
      <c r="E17" s="81">
        <f t="shared" si="4"/>
        <v>1</v>
      </c>
      <c r="F17" s="81">
        <f t="shared" si="4"/>
        <v>3</v>
      </c>
      <c r="G17" s="81">
        <f t="shared" si="4"/>
        <v>0</v>
      </c>
      <c r="H17" s="81">
        <f t="shared" si="4"/>
        <v>0</v>
      </c>
      <c r="I17" s="81">
        <f t="shared" si="4"/>
        <v>0</v>
      </c>
      <c r="J17" s="82">
        <f aca="true" t="shared" si="5" ref="J17:T17">SUM(J18:J22)</f>
        <v>0</v>
      </c>
      <c r="K17" s="83">
        <f t="shared" si="5"/>
        <v>7</v>
      </c>
      <c r="L17" s="149">
        <f t="shared" si="5"/>
        <v>1</v>
      </c>
      <c r="M17" s="81">
        <f t="shared" si="5"/>
        <v>1</v>
      </c>
      <c r="N17" s="82">
        <f t="shared" si="5"/>
        <v>0</v>
      </c>
      <c r="O17" s="83">
        <f t="shared" si="5"/>
        <v>2</v>
      </c>
      <c r="P17" s="229">
        <f t="shared" si="5"/>
        <v>27</v>
      </c>
      <c r="Q17" s="228">
        <f t="shared" si="5"/>
        <v>4</v>
      </c>
      <c r="R17" s="84">
        <f t="shared" si="5"/>
        <v>18</v>
      </c>
      <c r="S17" s="83">
        <f t="shared" si="5"/>
        <v>7</v>
      </c>
      <c r="T17" s="183">
        <f t="shared" si="5"/>
        <v>1</v>
      </c>
      <c r="U17" s="224">
        <f>SUM(U18:U22)</f>
        <v>0</v>
      </c>
      <c r="V17" s="221">
        <f>SUM(V18:V22)</f>
        <v>0</v>
      </c>
    </row>
    <row r="18" spans="2:22" s="159" customFormat="1" ht="13.5">
      <c r="B18" s="129" t="s">
        <v>10</v>
      </c>
      <c r="C18" s="151">
        <f>D18+K18+L18+O18+P18+Q18+R18+S18+T18</f>
        <v>60</v>
      </c>
      <c r="D18" s="144">
        <f t="shared" si="2"/>
        <v>3</v>
      </c>
      <c r="E18" s="158">
        <v>1</v>
      </c>
      <c r="F18" s="155">
        <v>2</v>
      </c>
      <c r="G18" s="155">
        <v>0</v>
      </c>
      <c r="H18" s="155">
        <v>0</v>
      </c>
      <c r="I18" s="155">
        <v>0</v>
      </c>
      <c r="J18" s="156">
        <v>0</v>
      </c>
      <c r="K18" s="157">
        <v>6</v>
      </c>
      <c r="L18" s="148">
        <f t="shared" si="3"/>
        <v>0</v>
      </c>
      <c r="M18" s="158">
        <v>0</v>
      </c>
      <c r="N18" s="156">
        <v>0</v>
      </c>
      <c r="O18" s="157">
        <v>0</v>
      </c>
      <c r="P18" s="154">
        <v>25</v>
      </c>
      <c r="Q18" s="227">
        <v>4</v>
      </c>
      <c r="R18" s="157">
        <v>15</v>
      </c>
      <c r="S18" s="157">
        <v>6</v>
      </c>
      <c r="T18" s="182">
        <v>1</v>
      </c>
      <c r="U18" s="223">
        <v>0</v>
      </c>
      <c r="V18" s="220">
        <v>0</v>
      </c>
    </row>
    <row r="19" spans="2:22" s="159" customFormat="1" ht="13.5">
      <c r="B19" s="129" t="s">
        <v>11</v>
      </c>
      <c r="C19" s="151">
        <f t="shared" si="1"/>
        <v>3</v>
      </c>
      <c r="D19" s="144">
        <f t="shared" si="2"/>
        <v>0</v>
      </c>
      <c r="E19" s="158">
        <v>0</v>
      </c>
      <c r="F19" s="155">
        <v>0</v>
      </c>
      <c r="G19" s="155">
        <v>0</v>
      </c>
      <c r="H19" s="155">
        <v>0</v>
      </c>
      <c r="I19" s="155">
        <v>0</v>
      </c>
      <c r="J19" s="156">
        <v>0</v>
      </c>
      <c r="K19" s="157">
        <v>0</v>
      </c>
      <c r="L19" s="148">
        <f t="shared" si="3"/>
        <v>0</v>
      </c>
      <c r="M19" s="158">
        <v>0</v>
      </c>
      <c r="N19" s="156">
        <v>0</v>
      </c>
      <c r="O19" s="157">
        <v>0</v>
      </c>
      <c r="P19" s="154">
        <v>2</v>
      </c>
      <c r="Q19" s="227">
        <v>0</v>
      </c>
      <c r="R19" s="157">
        <v>1</v>
      </c>
      <c r="S19" s="157">
        <v>0</v>
      </c>
      <c r="T19" s="182">
        <v>0</v>
      </c>
      <c r="U19" s="223">
        <v>0</v>
      </c>
      <c r="V19" s="220">
        <v>0</v>
      </c>
    </row>
    <row r="20" spans="2:22" s="159" customFormat="1" ht="13.5">
      <c r="B20" s="129" t="s">
        <v>12</v>
      </c>
      <c r="C20" s="151">
        <f t="shared" si="1"/>
        <v>1</v>
      </c>
      <c r="D20" s="144">
        <f t="shared" si="2"/>
        <v>0</v>
      </c>
      <c r="E20" s="158">
        <v>0</v>
      </c>
      <c r="F20" s="155">
        <v>0</v>
      </c>
      <c r="G20" s="155">
        <v>0</v>
      </c>
      <c r="H20" s="155">
        <v>0</v>
      </c>
      <c r="I20" s="155">
        <v>0</v>
      </c>
      <c r="J20" s="156">
        <v>0</v>
      </c>
      <c r="K20" s="157">
        <v>0</v>
      </c>
      <c r="L20" s="148">
        <f t="shared" si="3"/>
        <v>0</v>
      </c>
      <c r="M20" s="158">
        <v>0</v>
      </c>
      <c r="N20" s="156">
        <v>0</v>
      </c>
      <c r="O20" s="157">
        <v>0</v>
      </c>
      <c r="P20" s="154">
        <v>0</v>
      </c>
      <c r="Q20" s="227">
        <v>0</v>
      </c>
      <c r="R20" s="157">
        <v>0</v>
      </c>
      <c r="S20" s="157">
        <v>1</v>
      </c>
      <c r="T20" s="182">
        <v>0</v>
      </c>
      <c r="U20" s="223">
        <v>0</v>
      </c>
      <c r="V20" s="220">
        <v>0</v>
      </c>
    </row>
    <row r="21" spans="2:22" s="159" customFormat="1" ht="13.5">
      <c r="B21" s="129" t="s">
        <v>13</v>
      </c>
      <c r="C21" s="151">
        <f t="shared" si="1"/>
        <v>2</v>
      </c>
      <c r="D21" s="144">
        <f t="shared" si="2"/>
        <v>0</v>
      </c>
      <c r="E21" s="158">
        <v>0</v>
      </c>
      <c r="F21" s="155">
        <v>0</v>
      </c>
      <c r="G21" s="155">
        <v>0</v>
      </c>
      <c r="H21" s="155">
        <v>0</v>
      </c>
      <c r="I21" s="155">
        <v>0</v>
      </c>
      <c r="J21" s="156">
        <v>0</v>
      </c>
      <c r="K21" s="157">
        <v>0</v>
      </c>
      <c r="L21" s="148">
        <f t="shared" si="3"/>
        <v>1</v>
      </c>
      <c r="M21" s="158">
        <v>1</v>
      </c>
      <c r="N21" s="156">
        <v>0</v>
      </c>
      <c r="O21" s="157">
        <v>0</v>
      </c>
      <c r="P21" s="154">
        <v>0</v>
      </c>
      <c r="Q21" s="227">
        <v>0</v>
      </c>
      <c r="R21" s="157">
        <v>1</v>
      </c>
      <c r="S21" s="157">
        <v>0</v>
      </c>
      <c r="T21" s="182">
        <v>0</v>
      </c>
      <c r="U21" s="223">
        <v>0</v>
      </c>
      <c r="V21" s="220">
        <v>0</v>
      </c>
    </row>
    <row r="22" spans="2:22" s="159" customFormat="1" ht="14.25" thickBot="1">
      <c r="B22" s="130" t="s">
        <v>15</v>
      </c>
      <c r="C22" s="153">
        <f t="shared" si="1"/>
        <v>5</v>
      </c>
      <c r="D22" s="146">
        <f t="shared" si="2"/>
        <v>1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2">
        <v>0</v>
      </c>
      <c r="K22" s="163">
        <v>1</v>
      </c>
      <c r="L22" s="150">
        <f t="shared" si="3"/>
        <v>0</v>
      </c>
      <c r="M22" s="160">
        <v>0</v>
      </c>
      <c r="N22" s="162">
        <v>0</v>
      </c>
      <c r="O22" s="163">
        <v>2</v>
      </c>
      <c r="P22" s="230">
        <v>0</v>
      </c>
      <c r="Q22" s="231">
        <v>0</v>
      </c>
      <c r="R22" s="163">
        <v>1</v>
      </c>
      <c r="S22" s="163">
        <v>0</v>
      </c>
      <c r="T22" s="184">
        <v>0</v>
      </c>
      <c r="U22" s="225">
        <v>0</v>
      </c>
      <c r="V22" s="222">
        <v>0</v>
      </c>
    </row>
    <row r="23" spans="2:27" ht="13.5">
      <c r="B23" s="20"/>
      <c r="C23" s="21"/>
      <c r="D23" s="21"/>
      <c r="E23" s="1"/>
      <c r="F23" s="1"/>
      <c r="G23" s="1"/>
      <c r="H23" s="1"/>
      <c r="I23" s="1"/>
      <c r="J23" s="1"/>
      <c r="K23" s="1"/>
      <c r="L23" s="21"/>
      <c r="M23" s="1"/>
      <c r="N23" s="1"/>
      <c r="O23" s="1"/>
      <c r="P23" s="1"/>
      <c r="Q23" s="1"/>
      <c r="R23" s="1"/>
      <c r="S23" s="1"/>
      <c r="T23" s="1"/>
      <c r="U23" s="180"/>
      <c r="V23" s="180"/>
      <c r="W23" s="22"/>
      <c r="X23" s="1"/>
      <c r="Y23" s="1"/>
      <c r="Z23" s="1"/>
      <c r="AA23" s="1"/>
    </row>
    <row r="24" spans="2:22" ht="14.25" thickBot="1">
      <c r="B24" s="23" t="s">
        <v>20</v>
      </c>
      <c r="U24" s="178"/>
      <c r="V24" s="178"/>
    </row>
    <row r="25" spans="2:22" ht="13.5">
      <c r="B25" s="95" t="s">
        <v>9</v>
      </c>
      <c r="C25" s="2">
        <f>D25+K25+L25+O25+P25+Q25+R25+S25+T25</f>
        <v>100.00000000000001</v>
      </c>
      <c r="D25" s="88">
        <f aca="true" t="shared" si="6" ref="D25:T25">D6/$C6*100</f>
        <v>61.73927231195954</v>
      </c>
      <c r="E25" s="87">
        <f t="shared" si="6"/>
        <v>50.74237232827541</v>
      </c>
      <c r="F25" s="4">
        <f t="shared" si="6"/>
        <v>10.915320606950562</v>
      </c>
      <c r="G25" s="87">
        <f t="shared" si="6"/>
        <v>0.08157937673356176</v>
      </c>
      <c r="H25" s="4">
        <f t="shared" si="6"/>
        <v>0</v>
      </c>
      <c r="I25" s="87">
        <f t="shared" si="6"/>
        <v>0</v>
      </c>
      <c r="J25" s="89">
        <f t="shared" si="6"/>
        <v>0</v>
      </c>
      <c r="K25" s="87">
        <f t="shared" si="6"/>
        <v>21.471691956273453</v>
      </c>
      <c r="L25" s="5">
        <f t="shared" si="6"/>
        <v>3.622124326970142</v>
      </c>
      <c r="M25" s="3">
        <f t="shared" si="6"/>
        <v>1.7457986620982215</v>
      </c>
      <c r="N25" s="89">
        <f t="shared" si="6"/>
        <v>1.8763256648719202</v>
      </c>
      <c r="O25" s="5">
        <f t="shared" si="6"/>
        <v>0.08157937673356176</v>
      </c>
      <c r="P25" s="3">
        <f t="shared" si="6"/>
        <v>7.929515418502203</v>
      </c>
      <c r="Q25" s="168">
        <f t="shared" si="6"/>
        <v>0</v>
      </c>
      <c r="R25" s="5">
        <f t="shared" si="6"/>
        <v>1.6642192853646598</v>
      </c>
      <c r="S25" s="5">
        <f t="shared" si="6"/>
        <v>3.491597324196443</v>
      </c>
      <c r="T25" s="91">
        <f t="shared" si="6"/>
        <v>0</v>
      </c>
      <c r="U25" s="172">
        <f aca="true" t="shared" si="7" ref="U25:V41">U6/$C6*100</f>
        <v>0.0326317506934247</v>
      </c>
      <c r="V25" s="94">
        <f t="shared" si="7"/>
        <v>0</v>
      </c>
    </row>
    <row r="26" spans="2:22" ht="13.5">
      <c r="B26" s="96" t="s">
        <v>10</v>
      </c>
      <c r="C26" s="6">
        <f aca="true" t="shared" si="8" ref="C26:C41">D26+K26+L26+O26+P26+Q26+R26+S26+T26</f>
        <v>100</v>
      </c>
      <c r="D26" s="25">
        <f aca="true" t="shared" si="9" ref="D26:T26">D7/$C7*100</f>
        <v>62.65705458290422</v>
      </c>
      <c r="E26" s="46">
        <f t="shared" si="9"/>
        <v>50.64881565396499</v>
      </c>
      <c r="F26" s="8">
        <f t="shared" si="9"/>
        <v>11.905252317198764</v>
      </c>
      <c r="G26" s="46">
        <f t="shared" si="9"/>
        <v>0.10298661174047373</v>
      </c>
      <c r="H26" s="8">
        <f t="shared" si="9"/>
        <v>0</v>
      </c>
      <c r="I26" s="46">
        <f t="shared" si="9"/>
        <v>0</v>
      </c>
      <c r="J26" s="90">
        <f t="shared" si="9"/>
        <v>0</v>
      </c>
      <c r="K26" s="46">
        <f t="shared" si="9"/>
        <v>23.1307929969104</v>
      </c>
      <c r="L26" s="9">
        <f t="shared" si="9"/>
        <v>2.842430484037075</v>
      </c>
      <c r="M26" s="7">
        <f t="shared" si="9"/>
        <v>1.544799176107106</v>
      </c>
      <c r="N26" s="90">
        <f t="shared" si="9"/>
        <v>1.297631307929969</v>
      </c>
      <c r="O26" s="9">
        <f t="shared" si="9"/>
        <v>0.10298661174047373</v>
      </c>
      <c r="P26" s="7">
        <f t="shared" si="9"/>
        <v>5.72605561277034</v>
      </c>
      <c r="Q26" s="169">
        <f>Q7/$C7*100</f>
        <v>0</v>
      </c>
      <c r="R26" s="9">
        <f t="shared" si="9"/>
        <v>1.956745623069001</v>
      </c>
      <c r="S26" s="9">
        <f t="shared" si="9"/>
        <v>3.5839340885684865</v>
      </c>
      <c r="T26" s="47">
        <f t="shared" si="9"/>
        <v>0</v>
      </c>
      <c r="U26" s="185">
        <f t="shared" si="7"/>
        <v>0.0411946446961895</v>
      </c>
      <c r="V26" s="24">
        <f t="shared" si="7"/>
        <v>0</v>
      </c>
    </row>
    <row r="27" spans="2:22" ht="13.5">
      <c r="B27" s="96" t="s">
        <v>11</v>
      </c>
      <c r="C27" s="6">
        <f t="shared" si="8"/>
        <v>99.99999999999999</v>
      </c>
      <c r="D27" s="25">
        <f aca="true" t="shared" si="10" ref="D27:T27">D8/$C8*100</f>
        <v>27.7027027027027</v>
      </c>
      <c r="E27" s="46">
        <f t="shared" si="10"/>
        <v>17.56756756756757</v>
      </c>
      <c r="F27" s="8">
        <f t="shared" si="10"/>
        <v>10.135135135135135</v>
      </c>
      <c r="G27" s="46">
        <f t="shared" si="10"/>
        <v>0</v>
      </c>
      <c r="H27" s="8">
        <f t="shared" si="10"/>
        <v>0</v>
      </c>
      <c r="I27" s="46">
        <f t="shared" si="10"/>
        <v>0</v>
      </c>
      <c r="J27" s="90">
        <f t="shared" si="10"/>
        <v>0</v>
      </c>
      <c r="K27" s="46">
        <f t="shared" si="10"/>
        <v>27.7027027027027</v>
      </c>
      <c r="L27" s="9">
        <f t="shared" si="10"/>
        <v>2.7027027027027026</v>
      </c>
      <c r="M27" s="7">
        <f t="shared" si="10"/>
        <v>2.7027027027027026</v>
      </c>
      <c r="N27" s="90">
        <f t="shared" si="10"/>
        <v>0</v>
      </c>
      <c r="O27" s="9">
        <f t="shared" si="10"/>
        <v>0</v>
      </c>
      <c r="P27" s="7">
        <f t="shared" si="10"/>
        <v>37.83783783783784</v>
      </c>
      <c r="Q27" s="169">
        <f>Q8/$C8*100</f>
        <v>0</v>
      </c>
      <c r="R27" s="9">
        <f t="shared" si="10"/>
        <v>0.6756756756756757</v>
      </c>
      <c r="S27" s="9">
        <f t="shared" si="10"/>
        <v>3.3783783783783785</v>
      </c>
      <c r="T27" s="47">
        <f t="shared" si="10"/>
        <v>0</v>
      </c>
      <c r="U27" s="185">
        <f t="shared" si="7"/>
        <v>0</v>
      </c>
      <c r="V27" s="24">
        <f t="shared" si="7"/>
        <v>0</v>
      </c>
    </row>
    <row r="28" spans="2:22" ht="13.5">
      <c r="B28" s="96" t="s">
        <v>12</v>
      </c>
      <c r="C28" s="6">
        <f t="shared" si="8"/>
        <v>99.99999999999999</v>
      </c>
      <c r="D28" s="25">
        <f aca="true" t="shared" si="11" ref="D28:T28">D9/$C9*100</f>
        <v>22.727272727272727</v>
      </c>
      <c r="E28" s="46">
        <f t="shared" si="11"/>
        <v>15.151515151515152</v>
      </c>
      <c r="F28" s="8">
        <f t="shared" si="11"/>
        <v>7.575757575757576</v>
      </c>
      <c r="G28" s="46">
        <f t="shared" si="11"/>
        <v>0</v>
      </c>
      <c r="H28" s="8">
        <f t="shared" si="11"/>
        <v>0</v>
      </c>
      <c r="I28" s="46">
        <f t="shared" si="11"/>
        <v>0</v>
      </c>
      <c r="J28" s="90">
        <f t="shared" si="11"/>
        <v>0</v>
      </c>
      <c r="K28" s="46">
        <f t="shared" si="11"/>
        <v>18.181818181818183</v>
      </c>
      <c r="L28" s="9">
        <f t="shared" si="11"/>
        <v>0</v>
      </c>
      <c r="M28" s="7">
        <f t="shared" si="11"/>
        <v>0</v>
      </c>
      <c r="N28" s="90">
        <f t="shared" si="11"/>
        <v>0</v>
      </c>
      <c r="O28" s="9">
        <f t="shared" si="11"/>
        <v>0</v>
      </c>
      <c r="P28" s="7">
        <f t="shared" si="11"/>
        <v>54.54545454545454</v>
      </c>
      <c r="Q28" s="169">
        <f>Q9/$C9*100</f>
        <v>0</v>
      </c>
      <c r="R28" s="9">
        <f t="shared" si="11"/>
        <v>4.545454545454546</v>
      </c>
      <c r="S28" s="9">
        <f t="shared" si="11"/>
        <v>0</v>
      </c>
      <c r="T28" s="47">
        <f t="shared" si="11"/>
        <v>0</v>
      </c>
      <c r="U28" s="185">
        <f t="shared" si="7"/>
        <v>0</v>
      </c>
      <c r="V28" s="24">
        <f t="shared" si="7"/>
        <v>0</v>
      </c>
    </row>
    <row r="29" spans="2:22" ht="13.5">
      <c r="B29" s="96" t="s">
        <v>13</v>
      </c>
      <c r="C29" s="6">
        <f t="shared" si="8"/>
        <v>100.00000000000001</v>
      </c>
      <c r="D29" s="25">
        <f aca="true" t="shared" si="12" ref="D29:T29">D10/$C10*100</f>
        <v>38.88888888888889</v>
      </c>
      <c r="E29" s="46">
        <f t="shared" si="12"/>
        <v>27.27272727272727</v>
      </c>
      <c r="F29" s="8">
        <f t="shared" si="12"/>
        <v>11.616161616161616</v>
      </c>
      <c r="G29" s="46">
        <f t="shared" si="12"/>
        <v>0</v>
      </c>
      <c r="H29" s="8">
        <f t="shared" si="12"/>
        <v>0</v>
      </c>
      <c r="I29" s="46">
        <f t="shared" si="12"/>
        <v>0</v>
      </c>
      <c r="J29" s="90">
        <f t="shared" si="12"/>
        <v>0</v>
      </c>
      <c r="K29" s="46">
        <f t="shared" si="12"/>
        <v>23.232323232323232</v>
      </c>
      <c r="L29" s="9">
        <f t="shared" si="12"/>
        <v>2.525252525252525</v>
      </c>
      <c r="M29" s="7">
        <f t="shared" si="12"/>
        <v>0</v>
      </c>
      <c r="N29" s="90">
        <f t="shared" si="12"/>
        <v>2.525252525252525</v>
      </c>
      <c r="O29" s="9">
        <f t="shared" si="12"/>
        <v>0</v>
      </c>
      <c r="P29" s="7">
        <f t="shared" si="12"/>
        <v>32.82828282828283</v>
      </c>
      <c r="Q29" s="169">
        <f>Q10/$C10*100</f>
        <v>0</v>
      </c>
      <c r="R29" s="9">
        <f t="shared" si="12"/>
        <v>0</v>
      </c>
      <c r="S29" s="9">
        <f t="shared" si="12"/>
        <v>2.525252525252525</v>
      </c>
      <c r="T29" s="47">
        <f t="shared" si="12"/>
        <v>0</v>
      </c>
      <c r="U29" s="185">
        <f t="shared" si="7"/>
        <v>0</v>
      </c>
      <c r="V29" s="24">
        <f t="shared" si="7"/>
        <v>0</v>
      </c>
    </row>
    <row r="30" spans="2:22" ht="13.5">
      <c r="B30" s="96" t="s">
        <v>14</v>
      </c>
      <c r="C30" s="6">
        <f t="shared" si="8"/>
        <v>100</v>
      </c>
      <c r="D30" s="25">
        <f aca="true" t="shared" si="13" ref="D30:T30">D11/$C11*100</f>
        <v>29.411764705882355</v>
      </c>
      <c r="E30" s="46">
        <f t="shared" si="13"/>
        <v>11.76470588235294</v>
      </c>
      <c r="F30" s="8">
        <f t="shared" si="13"/>
        <v>17.647058823529413</v>
      </c>
      <c r="G30" s="46">
        <f t="shared" si="13"/>
        <v>0</v>
      </c>
      <c r="H30" s="8">
        <f t="shared" si="13"/>
        <v>0</v>
      </c>
      <c r="I30" s="46">
        <f t="shared" si="13"/>
        <v>0</v>
      </c>
      <c r="J30" s="90">
        <f t="shared" si="13"/>
        <v>0</v>
      </c>
      <c r="K30" s="46">
        <f t="shared" si="13"/>
        <v>17.647058823529413</v>
      </c>
      <c r="L30" s="9">
        <f t="shared" si="13"/>
        <v>0</v>
      </c>
      <c r="M30" s="7">
        <f t="shared" si="13"/>
        <v>0</v>
      </c>
      <c r="N30" s="90">
        <f t="shared" si="13"/>
        <v>0</v>
      </c>
      <c r="O30" s="9">
        <f t="shared" si="13"/>
        <v>0</v>
      </c>
      <c r="P30" s="7">
        <f t="shared" si="13"/>
        <v>52.94117647058824</v>
      </c>
      <c r="Q30" s="169">
        <f>Q11/$C11*100</f>
        <v>0</v>
      </c>
      <c r="R30" s="9">
        <f t="shared" si="13"/>
        <v>0</v>
      </c>
      <c r="S30" s="9">
        <f t="shared" si="13"/>
        <v>0</v>
      </c>
      <c r="T30" s="47">
        <f t="shared" si="13"/>
        <v>0</v>
      </c>
      <c r="U30" s="185">
        <f t="shared" si="7"/>
        <v>0</v>
      </c>
      <c r="V30" s="24">
        <f t="shared" si="7"/>
        <v>0</v>
      </c>
    </row>
    <row r="31" spans="2:22" ht="13.5">
      <c r="B31" s="96" t="s">
        <v>15</v>
      </c>
      <c r="C31" s="6">
        <f t="shared" si="8"/>
        <v>100</v>
      </c>
      <c r="D31" s="25">
        <f aca="true" t="shared" si="14" ref="D31:T31">D12/$C12*100</f>
        <v>0</v>
      </c>
      <c r="E31" s="46">
        <f t="shared" si="14"/>
        <v>0</v>
      </c>
      <c r="F31" s="8">
        <f t="shared" si="14"/>
        <v>0</v>
      </c>
      <c r="G31" s="46">
        <f t="shared" si="14"/>
        <v>0</v>
      </c>
      <c r="H31" s="8">
        <f t="shared" si="14"/>
        <v>0</v>
      </c>
      <c r="I31" s="46">
        <f t="shared" si="14"/>
        <v>0</v>
      </c>
      <c r="J31" s="90">
        <f t="shared" si="14"/>
        <v>0</v>
      </c>
      <c r="K31" s="46">
        <f t="shared" si="14"/>
        <v>0</v>
      </c>
      <c r="L31" s="9">
        <f t="shared" si="14"/>
        <v>28.57142857142857</v>
      </c>
      <c r="M31" s="7">
        <f t="shared" si="14"/>
        <v>28.57142857142857</v>
      </c>
      <c r="N31" s="90">
        <f t="shared" si="14"/>
        <v>0</v>
      </c>
      <c r="O31" s="9">
        <f t="shared" si="14"/>
        <v>0</v>
      </c>
      <c r="P31" s="7">
        <f t="shared" si="14"/>
        <v>71.42857142857143</v>
      </c>
      <c r="Q31" s="169">
        <f t="shared" si="14"/>
        <v>0</v>
      </c>
      <c r="R31" s="9">
        <f t="shared" si="14"/>
        <v>0</v>
      </c>
      <c r="S31" s="9">
        <f t="shared" si="14"/>
        <v>0</v>
      </c>
      <c r="T31" s="47">
        <f t="shared" si="14"/>
        <v>0</v>
      </c>
      <c r="U31" s="185">
        <f t="shared" si="7"/>
        <v>0</v>
      </c>
      <c r="V31" s="24">
        <f t="shared" si="7"/>
        <v>0</v>
      </c>
    </row>
    <row r="32" spans="2:22" ht="13.5">
      <c r="B32" s="96" t="s">
        <v>16</v>
      </c>
      <c r="C32" s="6">
        <f t="shared" si="8"/>
        <v>100.00000000000001</v>
      </c>
      <c r="D32" s="25">
        <f aca="true" t="shared" si="15" ref="D32:T32">D13/$C13*100</f>
        <v>60</v>
      </c>
      <c r="E32" s="46">
        <f t="shared" si="15"/>
        <v>46.666666666666664</v>
      </c>
      <c r="F32" s="8">
        <f t="shared" si="15"/>
        <v>13.333333333333334</v>
      </c>
      <c r="G32" s="46">
        <f t="shared" si="15"/>
        <v>0</v>
      </c>
      <c r="H32" s="8">
        <f t="shared" si="15"/>
        <v>0</v>
      </c>
      <c r="I32" s="46">
        <f t="shared" si="15"/>
        <v>0</v>
      </c>
      <c r="J32" s="90">
        <f t="shared" si="15"/>
        <v>0</v>
      </c>
      <c r="K32" s="46">
        <f t="shared" si="15"/>
        <v>20</v>
      </c>
      <c r="L32" s="9">
        <f t="shared" si="15"/>
        <v>6.666666666666667</v>
      </c>
      <c r="M32" s="7">
        <f t="shared" si="15"/>
        <v>0</v>
      </c>
      <c r="N32" s="90">
        <f t="shared" si="15"/>
        <v>6.666666666666667</v>
      </c>
      <c r="O32" s="9">
        <f t="shared" si="15"/>
        <v>0</v>
      </c>
      <c r="P32" s="7">
        <f t="shared" si="15"/>
        <v>6.666666666666667</v>
      </c>
      <c r="Q32" s="169">
        <f aca="true" t="shared" si="16" ref="Q32:Q40">Q13/$C13*100</f>
        <v>0</v>
      </c>
      <c r="R32" s="9">
        <f t="shared" si="15"/>
        <v>0</v>
      </c>
      <c r="S32" s="9">
        <f t="shared" si="15"/>
        <v>6.666666666666667</v>
      </c>
      <c r="T32" s="47">
        <f t="shared" si="15"/>
        <v>0</v>
      </c>
      <c r="U32" s="185">
        <f t="shared" si="7"/>
        <v>0</v>
      </c>
      <c r="V32" s="24">
        <f t="shared" si="7"/>
        <v>0</v>
      </c>
    </row>
    <row r="33" spans="2:22" ht="13.5">
      <c r="B33" s="96" t="s">
        <v>48</v>
      </c>
      <c r="C33" s="6">
        <f t="shared" si="8"/>
        <v>100</v>
      </c>
      <c r="D33" s="25">
        <f aca="true" t="shared" si="17" ref="D33:T33">D14/$C14*100</f>
        <v>6.25</v>
      </c>
      <c r="E33" s="46">
        <f t="shared" si="17"/>
        <v>0</v>
      </c>
      <c r="F33" s="8">
        <f t="shared" si="17"/>
        <v>6.25</v>
      </c>
      <c r="G33" s="46">
        <f t="shared" si="17"/>
        <v>0</v>
      </c>
      <c r="H33" s="8">
        <f t="shared" si="17"/>
        <v>0</v>
      </c>
      <c r="I33" s="46">
        <f t="shared" si="17"/>
        <v>0</v>
      </c>
      <c r="J33" s="90">
        <f t="shared" si="17"/>
        <v>0</v>
      </c>
      <c r="K33" s="46">
        <f t="shared" si="17"/>
        <v>31.25</v>
      </c>
      <c r="L33" s="9">
        <f t="shared" si="17"/>
        <v>0</v>
      </c>
      <c r="M33" s="7">
        <f t="shared" si="17"/>
        <v>0</v>
      </c>
      <c r="N33" s="90">
        <f t="shared" si="17"/>
        <v>0</v>
      </c>
      <c r="O33" s="9">
        <f t="shared" si="17"/>
        <v>0</v>
      </c>
      <c r="P33" s="7">
        <f t="shared" si="17"/>
        <v>50</v>
      </c>
      <c r="Q33" s="169">
        <f t="shared" si="16"/>
        <v>0</v>
      </c>
      <c r="R33" s="9">
        <f t="shared" si="17"/>
        <v>12.5</v>
      </c>
      <c r="S33" s="9">
        <f t="shared" si="17"/>
        <v>0</v>
      </c>
      <c r="T33" s="47">
        <f t="shared" si="17"/>
        <v>0</v>
      </c>
      <c r="U33" s="185">
        <f t="shared" si="7"/>
        <v>0</v>
      </c>
      <c r="V33" s="24">
        <f t="shared" si="7"/>
        <v>0</v>
      </c>
    </row>
    <row r="34" spans="2:22" ht="13.5">
      <c r="B34" s="96" t="s">
        <v>17</v>
      </c>
      <c r="C34" s="6">
        <f t="shared" si="8"/>
        <v>100</v>
      </c>
      <c r="D34" s="25">
        <f aca="true" t="shared" si="18" ref="D34:L41">D15/$C15*100</f>
        <v>39.416058394160586</v>
      </c>
      <c r="E34" s="46">
        <f t="shared" si="18"/>
        <v>21.16788321167883</v>
      </c>
      <c r="F34" s="8">
        <f t="shared" si="18"/>
        <v>18.248175182481752</v>
      </c>
      <c r="G34" s="46">
        <f t="shared" si="18"/>
        <v>0</v>
      </c>
      <c r="H34" s="8">
        <f t="shared" si="18"/>
        <v>0</v>
      </c>
      <c r="I34" s="46">
        <f t="shared" si="18"/>
        <v>0</v>
      </c>
      <c r="J34" s="90">
        <f t="shared" si="18"/>
        <v>0</v>
      </c>
      <c r="K34" s="46">
        <f t="shared" si="18"/>
        <v>38.68613138686132</v>
      </c>
      <c r="L34" s="9">
        <f t="shared" si="18"/>
        <v>0</v>
      </c>
      <c r="M34" s="7">
        <f aca="true" t="shared" si="19" ref="M34:T34">M15/$C15*100</f>
        <v>0</v>
      </c>
      <c r="N34" s="90">
        <f t="shared" si="19"/>
        <v>0</v>
      </c>
      <c r="O34" s="9">
        <f t="shared" si="19"/>
        <v>0</v>
      </c>
      <c r="P34" s="7">
        <f t="shared" si="19"/>
        <v>19.708029197080293</v>
      </c>
      <c r="Q34" s="169">
        <f t="shared" si="16"/>
        <v>0</v>
      </c>
      <c r="R34" s="9">
        <f t="shared" si="19"/>
        <v>0.7299270072992701</v>
      </c>
      <c r="S34" s="9">
        <f t="shared" si="19"/>
        <v>1.4598540145985401</v>
      </c>
      <c r="T34" s="47">
        <f t="shared" si="19"/>
        <v>0</v>
      </c>
      <c r="U34" s="185">
        <f t="shared" si="7"/>
        <v>0</v>
      </c>
      <c r="V34" s="24">
        <f t="shared" si="7"/>
        <v>0</v>
      </c>
    </row>
    <row r="35" spans="2:22" ht="13.5">
      <c r="B35" s="96" t="s">
        <v>18</v>
      </c>
      <c r="C35" s="26">
        <f t="shared" si="8"/>
        <v>99.99999999999997</v>
      </c>
      <c r="D35" s="133">
        <f t="shared" si="18"/>
        <v>80.59701492537313</v>
      </c>
      <c r="E35" s="134">
        <f t="shared" si="18"/>
        <v>78.05970149253731</v>
      </c>
      <c r="F35" s="135">
        <f t="shared" si="18"/>
        <v>2.5373134328358207</v>
      </c>
      <c r="G35" s="134">
        <f t="shared" si="18"/>
        <v>0</v>
      </c>
      <c r="H35" s="135">
        <f t="shared" si="18"/>
        <v>0</v>
      </c>
      <c r="I35" s="134">
        <f t="shared" si="18"/>
        <v>0</v>
      </c>
      <c r="J35" s="136">
        <f t="shared" si="18"/>
        <v>0</v>
      </c>
      <c r="K35" s="134">
        <f t="shared" si="18"/>
        <v>4.477611940298507</v>
      </c>
      <c r="L35" s="137">
        <f t="shared" si="18"/>
        <v>10.746268656716417</v>
      </c>
      <c r="M35" s="138">
        <f aca="true" t="shared" si="20" ref="M35:T35">M16/$C16*100</f>
        <v>3.880597014925373</v>
      </c>
      <c r="N35" s="136">
        <f t="shared" si="20"/>
        <v>6.865671641791045</v>
      </c>
      <c r="O35" s="137">
        <f t="shared" si="20"/>
        <v>0</v>
      </c>
      <c r="P35" s="138">
        <f t="shared" si="20"/>
        <v>0.1492537313432836</v>
      </c>
      <c r="Q35" s="232">
        <f t="shared" si="16"/>
        <v>0</v>
      </c>
      <c r="R35" s="137">
        <f t="shared" si="20"/>
        <v>0</v>
      </c>
      <c r="S35" s="137">
        <f t="shared" si="20"/>
        <v>4.029850746268656</v>
      </c>
      <c r="T35" s="139">
        <f t="shared" si="20"/>
        <v>0</v>
      </c>
      <c r="U35" s="187">
        <f t="shared" si="7"/>
        <v>0</v>
      </c>
      <c r="V35" s="140">
        <f t="shared" si="7"/>
        <v>0</v>
      </c>
    </row>
    <row r="36" spans="2:22" ht="13.5">
      <c r="B36" s="97" t="s">
        <v>19</v>
      </c>
      <c r="C36" s="6">
        <f t="shared" si="8"/>
        <v>100.00000000000001</v>
      </c>
      <c r="D36" s="25">
        <f t="shared" si="18"/>
        <v>5.633802816901409</v>
      </c>
      <c r="E36" s="46">
        <f t="shared" si="18"/>
        <v>1.4084507042253522</v>
      </c>
      <c r="F36" s="8">
        <f t="shared" si="18"/>
        <v>4.225352112676056</v>
      </c>
      <c r="G36" s="46">
        <f t="shared" si="18"/>
        <v>0</v>
      </c>
      <c r="H36" s="8">
        <f t="shared" si="18"/>
        <v>0</v>
      </c>
      <c r="I36" s="46">
        <f t="shared" si="18"/>
        <v>0</v>
      </c>
      <c r="J36" s="90">
        <f t="shared" si="18"/>
        <v>0</v>
      </c>
      <c r="K36" s="46">
        <f t="shared" si="18"/>
        <v>9.859154929577464</v>
      </c>
      <c r="L36" s="9">
        <f t="shared" si="18"/>
        <v>1.4084507042253522</v>
      </c>
      <c r="M36" s="7">
        <f aca="true" t="shared" si="21" ref="M36:T36">M17/$C17*100</f>
        <v>1.4084507042253522</v>
      </c>
      <c r="N36" s="90">
        <f t="shared" si="21"/>
        <v>0</v>
      </c>
      <c r="O36" s="9">
        <f t="shared" si="21"/>
        <v>2.8169014084507045</v>
      </c>
      <c r="P36" s="7">
        <f t="shared" si="21"/>
        <v>38.028169014084504</v>
      </c>
      <c r="Q36" s="169">
        <f t="shared" si="16"/>
        <v>5.633802816901409</v>
      </c>
      <c r="R36" s="9">
        <f t="shared" si="21"/>
        <v>25.352112676056336</v>
      </c>
      <c r="S36" s="9">
        <f t="shared" si="21"/>
        <v>9.859154929577464</v>
      </c>
      <c r="T36" s="47">
        <f t="shared" si="21"/>
        <v>1.4084507042253522</v>
      </c>
      <c r="U36" s="185">
        <f t="shared" si="7"/>
        <v>0</v>
      </c>
      <c r="V36" s="24">
        <f t="shared" si="7"/>
        <v>0</v>
      </c>
    </row>
    <row r="37" spans="2:22" ht="13.5">
      <c r="B37" s="96" t="s">
        <v>10</v>
      </c>
      <c r="C37" s="6">
        <f t="shared" si="8"/>
        <v>100.00000000000001</v>
      </c>
      <c r="D37" s="25">
        <f t="shared" si="18"/>
        <v>5</v>
      </c>
      <c r="E37" s="46">
        <f t="shared" si="18"/>
        <v>1.6666666666666667</v>
      </c>
      <c r="F37" s="8">
        <f t="shared" si="18"/>
        <v>3.3333333333333335</v>
      </c>
      <c r="G37" s="46">
        <f t="shared" si="18"/>
        <v>0</v>
      </c>
      <c r="H37" s="8">
        <f t="shared" si="18"/>
        <v>0</v>
      </c>
      <c r="I37" s="46">
        <f t="shared" si="18"/>
        <v>0</v>
      </c>
      <c r="J37" s="90">
        <f t="shared" si="18"/>
        <v>0</v>
      </c>
      <c r="K37" s="46">
        <f t="shared" si="18"/>
        <v>10</v>
      </c>
      <c r="L37" s="9">
        <f t="shared" si="18"/>
        <v>0</v>
      </c>
      <c r="M37" s="7">
        <f aca="true" t="shared" si="22" ref="M37:T38">M18/$C18*100</f>
        <v>0</v>
      </c>
      <c r="N37" s="90">
        <f t="shared" si="22"/>
        <v>0</v>
      </c>
      <c r="O37" s="9">
        <f t="shared" si="22"/>
        <v>0</v>
      </c>
      <c r="P37" s="7">
        <f t="shared" si="22"/>
        <v>41.66666666666667</v>
      </c>
      <c r="Q37" s="169">
        <f t="shared" si="16"/>
        <v>6.666666666666667</v>
      </c>
      <c r="R37" s="9">
        <f t="shared" si="22"/>
        <v>25</v>
      </c>
      <c r="S37" s="9">
        <f t="shared" si="22"/>
        <v>10</v>
      </c>
      <c r="T37" s="47">
        <f t="shared" si="22"/>
        <v>1.6666666666666667</v>
      </c>
      <c r="U37" s="185">
        <f t="shared" si="7"/>
        <v>0</v>
      </c>
      <c r="V37" s="24">
        <f t="shared" si="7"/>
        <v>0</v>
      </c>
    </row>
    <row r="38" spans="2:22" ht="13.5">
      <c r="B38" s="96" t="s">
        <v>11</v>
      </c>
      <c r="C38" s="6">
        <f>D38+K38+L38+O38+P38+Q38+R38+S38+T38</f>
        <v>99.99999999999999</v>
      </c>
      <c r="D38" s="25">
        <f t="shared" si="18"/>
        <v>0</v>
      </c>
      <c r="E38" s="46">
        <f t="shared" si="18"/>
        <v>0</v>
      </c>
      <c r="F38" s="8">
        <f t="shared" si="18"/>
        <v>0</v>
      </c>
      <c r="G38" s="46">
        <f t="shared" si="18"/>
        <v>0</v>
      </c>
      <c r="H38" s="8">
        <f t="shared" si="18"/>
        <v>0</v>
      </c>
      <c r="I38" s="46">
        <f t="shared" si="18"/>
        <v>0</v>
      </c>
      <c r="J38" s="90">
        <f t="shared" si="18"/>
        <v>0</v>
      </c>
      <c r="K38" s="46">
        <f t="shared" si="18"/>
        <v>0</v>
      </c>
      <c r="L38" s="9">
        <f t="shared" si="18"/>
        <v>0</v>
      </c>
      <c r="M38" s="7">
        <f t="shared" si="22"/>
        <v>0</v>
      </c>
      <c r="N38" s="90">
        <f t="shared" si="22"/>
        <v>0</v>
      </c>
      <c r="O38" s="9">
        <f t="shared" si="22"/>
        <v>0</v>
      </c>
      <c r="P38" s="7">
        <f t="shared" si="22"/>
        <v>66.66666666666666</v>
      </c>
      <c r="Q38" s="169">
        <f t="shared" si="16"/>
        <v>0</v>
      </c>
      <c r="R38" s="9">
        <f t="shared" si="22"/>
        <v>33.33333333333333</v>
      </c>
      <c r="S38" s="9">
        <f t="shared" si="22"/>
        <v>0</v>
      </c>
      <c r="T38" s="47">
        <f t="shared" si="22"/>
        <v>0</v>
      </c>
      <c r="U38" s="185">
        <f t="shared" si="7"/>
        <v>0</v>
      </c>
      <c r="V38" s="24">
        <f t="shared" si="7"/>
        <v>0</v>
      </c>
    </row>
    <row r="39" spans="2:22" ht="13.5">
      <c r="B39" s="96" t="s">
        <v>12</v>
      </c>
      <c r="C39" s="6">
        <f t="shared" si="8"/>
        <v>100</v>
      </c>
      <c r="D39" s="25">
        <f t="shared" si="18"/>
        <v>0</v>
      </c>
      <c r="E39" s="46">
        <f t="shared" si="18"/>
        <v>0</v>
      </c>
      <c r="F39" s="8">
        <f t="shared" si="18"/>
        <v>0</v>
      </c>
      <c r="G39" s="46">
        <f t="shared" si="18"/>
        <v>0</v>
      </c>
      <c r="H39" s="8">
        <f t="shared" si="18"/>
        <v>0</v>
      </c>
      <c r="I39" s="46">
        <f t="shared" si="18"/>
        <v>0</v>
      </c>
      <c r="J39" s="90">
        <f t="shared" si="18"/>
        <v>0</v>
      </c>
      <c r="K39" s="46">
        <f t="shared" si="18"/>
        <v>0</v>
      </c>
      <c r="L39" s="9">
        <f t="shared" si="18"/>
        <v>0</v>
      </c>
      <c r="M39" s="7">
        <f aca="true" t="shared" si="23" ref="M39:T39">M20/$C20*100</f>
        <v>0</v>
      </c>
      <c r="N39" s="90">
        <f t="shared" si="23"/>
        <v>0</v>
      </c>
      <c r="O39" s="9">
        <f t="shared" si="23"/>
        <v>0</v>
      </c>
      <c r="P39" s="7">
        <f t="shared" si="23"/>
        <v>0</v>
      </c>
      <c r="Q39" s="169">
        <f t="shared" si="16"/>
        <v>0</v>
      </c>
      <c r="R39" s="9">
        <f t="shared" si="23"/>
        <v>0</v>
      </c>
      <c r="S39" s="9">
        <f t="shared" si="23"/>
        <v>100</v>
      </c>
      <c r="T39" s="47">
        <f t="shared" si="23"/>
        <v>0</v>
      </c>
      <c r="U39" s="185">
        <f t="shared" si="7"/>
        <v>0</v>
      </c>
      <c r="V39" s="24">
        <f t="shared" si="7"/>
        <v>0</v>
      </c>
    </row>
    <row r="40" spans="2:22" ht="13.5">
      <c r="B40" s="96" t="s">
        <v>13</v>
      </c>
      <c r="C40" s="6">
        <f t="shared" si="8"/>
        <v>100</v>
      </c>
      <c r="D40" s="25">
        <f t="shared" si="18"/>
        <v>0</v>
      </c>
      <c r="E40" s="46">
        <f t="shared" si="18"/>
        <v>0</v>
      </c>
      <c r="F40" s="8">
        <f t="shared" si="18"/>
        <v>0</v>
      </c>
      <c r="G40" s="46">
        <f t="shared" si="18"/>
        <v>0</v>
      </c>
      <c r="H40" s="8">
        <f t="shared" si="18"/>
        <v>0</v>
      </c>
      <c r="I40" s="46">
        <f t="shared" si="18"/>
        <v>0</v>
      </c>
      <c r="J40" s="90">
        <f t="shared" si="18"/>
        <v>0</v>
      </c>
      <c r="K40" s="46">
        <f t="shared" si="18"/>
        <v>0</v>
      </c>
      <c r="L40" s="9">
        <f t="shared" si="18"/>
        <v>50</v>
      </c>
      <c r="M40" s="7">
        <f aca="true" t="shared" si="24" ref="M40:T40">M21/$C21*100</f>
        <v>50</v>
      </c>
      <c r="N40" s="90">
        <f t="shared" si="24"/>
        <v>0</v>
      </c>
      <c r="O40" s="9">
        <f t="shared" si="24"/>
        <v>0</v>
      </c>
      <c r="P40" s="7">
        <f t="shared" si="24"/>
        <v>0</v>
      </c>
      <c r="Q40" s="169">
        <f t="shared" si="16"/>
        <v>0</v>
      </c>
      <c r="R40" s="9">
        <f t="shared" si="24"/>
        <v>50</v>
      </c>
      <c r="S40" s="9">
        <f t="shared" si="24"/>
        <v>0</v>
      </c>
      <c r="T40" s="47">
        <f t="shared" si="24"/>
        <v>0</v>
      </c>
      <c r="U40" s="185">
        <f t="shared" si="7"/>
        <v>0</v>
      </c>
      <c r="V40" s="24">
        <f t="shared" si="7"/>
        <v>0</v>
      </c>
    </row>
    <row r="41" spans="2:22" ht="14.25" thickBot="1">
      <c r="B41" s="98" t="s">
        <v>15</v>
      </c>
      <c r="C41" s="48">
        <f t="shared" si="8"/>
        <v>100</v>
      </c>
      <c r="D41" s="28">
        <f t="shared" si="18"/>
        <v>20</v>
      </c>
      <c r="E41" s="51">
        <f t="shared" si="18"/>
        <v>0</v>
      </c>
      <c r="F41" s="50">
        <f t="shared" si="18"/>
        <v>20</v>
      </c>
      <c r="G41" s="51">
        <f t="shared" si="18"/>
        <v>0</v>
      </c>
      <c r="H41" s="50">
        <f t="shared" si="18"/>
        <v>0</v>
      </c>
      <c r="I41" s="51">
        <f t="shared" si="18"/>
        <v>0</v>
      </c>
      <c r="J41" s="92">
        <f t="shared" si="18"/>
        <v>0</v>
      </c>
      <c r="K41" s="51">
        <f t="shared" si="18"/>
        <v>20</v>
      </c>
      <c r="L41" s="10">
        <f t="shared" si="18"/>
        <v>0</v>
      </c>
      <c r="M41" s="49">
        <f aca="true" t="shared" si="25" ref="M41:T41">M22/$C22*100</f>
        <v>0</v>
      </c>
      <c r="N41" s="92">
        <f t="shared" si="25"/>
        <v>0</v>
      </c>
      <c r="O41" s="10">
        <f t="shared" si="25"/>
        <v>40</v>
      </c>
      <c r="P41" s="49">
        <f t="shared" si="25"/>
        <v>0</v>
      </c>
      <c r="Q41" s="170">
        <v>0</v>
      </c>
      <c r="R41" s="10">
        <f t="shared" si="25"/>
        <v>20</v>
      </c>
      <c r="S41" s="10">
        <f t="shared" si="25"/>
        <v>0</v>
      </c>
      <c r="T41" s="93">
        <f t="shared" si="25"/>
        <v>0</v>
      </c>
      <c r="U41" s="186">
        <f t="shared" si="7"/>
        <v>0</v>
      </c>
      <c r="V41" s="27">
        <f t="shared" si="7"/>
        <v>0</v>
      </c>
    </row>
    <row r="43" spans="2:3" ht="13.5">
      <c r="B43" s="166" t="s">
        <v>54</v>
      </c>
      <c r="C43" s="12" t="s">
        <v>53</v>
      </c>
    </row>
    <row r="44" spans="2:3" ht="13.5">
      <c r="B44" s="166" t="s">
        <v>55</v>
      </c>
      <c r="C44" s="12" t="s">
        <v>56</v>
      </c>
    </row>
  </sheetData>
  <sheetProtection/>
  <mergeCells count="24">
    <mergeCell ref="U3:V3"/>
    <mergeCell ref="U4:V4"/>
    <mergeCell ref="R4:R5"/>
    <mergeCell ref="S4:S5"/>
    <mergeCell ref="T4:T5"/>
    <mergeCell ref="J4:J5"/>
    <mergeCell ref="M4:M5"/>
    <mergeCell ref="K4:K5"/>
    <mergeCell ref="L4:L5"/>
    <mergeCell ref="D4:D5"/>
    <mergeCell ref="E4:E5"/>
    <mergeCell ref="F4:F5"/>
    <mergeCell ref="H4:H5"/>
    <mergeCell ref="I4:I5"/>
    <mergeCell ref="P3:Q3"/>
    <mergeCell ref="P4:P5"/>
    <mergeCell ref="Q4:Q5"/>
    <mergeCell ref="N4:N5"/>
    <mergeCell ref="O4:O5"/>
    <mergeCell ref="B3:B5"/>
    <mergeCell ref="C3:C4"/>
    <mergeCell ref="D3:J3"/>
    <mergeCell ref="M3:N3"/>
    <mergeCell ref="G4:G5"/>
  </mergeCells>
  <printOptions horizontalCentered="1"/>
  <pageMargins left="0" right="0" top="0.5905511811023623" bottom="0.3937007874015748" header="0.3937007874015748" footer="0"/>
  <pageSetup fitToHeight="1" fitToWidth="1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V29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" sqref="A1"/>
    </sheetView>
  </sheetViews>
  <sheetFormatPr defaultColWidth="7.125" defaultRowHeight="13.5"/>
  <cols>
    <col min="1" max="1" width="3.75390625" style="518" customWidth="1"/>
    <col min="2" max="2" width="11.125" style="518" customWidth="1"/>
    <col min="3" max="3" width="11.25390625" style="518" customWidth="1"/>
    <col min="4" max="4" width="9.375" style="518" customWidth="1"/>
    <col min="5" max="10" width="7.50390625" style="518" customWidth="1"/>
    <col min="11" max="11" width="8.75390625" style="518" customWidth="1"/>
    <col min="12" max="12" width="8.625" style="518" customWidth="1"/>
    <col min="13" max="14" width="7.375" style="518" customWidth="1"/>
    <col min="15" max="15" width="8.25390625" style="518" customWidth="1"/>
    <col min="16" max="17" width="7.50390625" style="518" customWidth="1"/>
    <col min="18" max="18" width="7.625" style="518" customWidth="1"/>
    <col min="19" max="19" width="7.50390625" style="518" customWidth="1"/>
    <col min="20" max="20" width="6.25390625" style="518" customWidth="1"/>
    <col min="21" max="22" width="7.50390625" style="518" customWidth="1"/>
    <col min="23" max="247" width="9.00390625" style="518" customWidth="1"/>
    <col min="248" max="248" width="12.50390625" style="518" customWidth="1"/>
    <col min="249" max="249" width="11.125" style="518" bestFit="1" customWidth="1"/>
    <col min="250" max="250" width="9.00390625" style="518" customWidth="1"/>
    <col min="251" max="251" width="7.50390625" style="518" customWidth="1"/>
    <col min="252" max="16384" width="7.125" style="518" customWidth="1"/>
  </cols>
  <sheetData>
    <row r="1" ht="17.25">
      <c r="B1" s="517" t="s">
        <v>51</v>
      </c>
    </row>
    <row r="2" spans="2:22" ht="18" thickBot="1">
      <c r="B2" s="517"/>
      <c r="U2" s="519"/>
      <c r="V2" s="520" t="str">
        <f>'国・公・私立計【男女】'!V2</f>
        <v>平成28年３月卒業</v>
      </c>
    </row>
    <row r="3" spans="2:22" s="242" customFormat="1" ht="34.5" customHeight="1">
      <c r="B3" s="577" t="s">
        <v>0</v>
      </c>
      <c r="C3" s="580" t="s">
        <v>1</v>
      </c>
      <c r="D3" s="582" t="s">
        <v>2</v>
      </c>
      <c r="E3" s="583"/>
      <c r="F3" s="583"/>
      <c r="G3" s="583"/>
      <c r="H3" s="583"/>
      <c r="I3" s="583"/>
      <c r="J3" s="584"/>
      <c r="K3" s="245" t="s">
        <v>21</v>
      </c>
      <c r="L3" s="246" t="s">
        <v>22</v>
      </c>
      <c r="M3" s="585" t="s">
        <v>3</v>
      </c>
      <c r="N3" s="586"/>
      <c r="O3" s="245" t="s">
        <v>23</v>
      </c>
      <c r="P3" s="601" t="s">
        <v>52</v>
      </c>
      <c r="Q3" s="582"/>
      <c r="R3" s="245" t="s">
        <v>24</v>
      </c>
      <c r="S3" s="245" t="s">
        <v>25</v>
      </c>
      <c r="T3" s="247" t="s">
        <v>26</v>
      </c>
      <c r="U3" s="585" t="s">
        <v>28</v>
      </c>
      <c r="V3" s="606"/>
    </row>
    <row r="4" spans="2:22" s="242" customFormat="1" ht="32.25" customHeight="1">
      <c r="B4" s="578"/>
      <c r="C4" s="581"/>
      <c r="D4" s="621" t="s">
        <v>4</v>
      </c>
      <c r="E4" s="623" t="s">
        <v>5</v>
      </c>
      <c r="F4" s="619" t="s">
        <v>58</v>
      </c>
      <c r="G4" s="619" t="s">
        <v>59</v>
      </c>
      <c r="H4" s="619" t="s">
        <v>60</v>
      </c>
      <c r="I4" s="619" t="s">
        <v>61</v>
      </c>
      <c r="J4" s="613" t="s">
        <v>62</v>
      </c>
      <c r="K4" s="595" t="s">
        <v>63</v>
      </c>
      <c r="L4" s="615" t="s">
        <v>4</v>
      </c>
      <c r="M4" s="617" t="s">
        <v>64</v>
      </c>
      <c r="N4" s="613" t="s">
        <v>6</v>
      </c>
      <c r="O4" s="595" t="s">
        <v>65</v>
      </c>
      <c r="P4" s="602" t="s">
        <v>66</v>
      </c>
      <c r="Q4" s="604" t="s">
        <v>67</v>
      </c>
      <c r="R4" s="595" t="s">
        <v>68</v>
      </c>
      <c r="S4" s="609" t="s">
        <v>7</v>
      </c>
      <c r="T4" s="611" t="s">
        <v>27</v>
      </c>
      <c r="U4" s="607" t="s">
        <v>57</v>
      </c>
      <c r="V4" s="608"/>
    </row>
    <row r="5" spans="2:22" s="242" customFormat="1" ht="69.75" customHeight="1" thickBot="1">
      <c r="B5" s="579"/>
      <c r="C5" s="249" t="s">
        <v>8</v>
      </c>
      <c r="D5" s="622"/>
      <c r="E5" s="624"/>
      <c r="F5" s="620"/>
      <c r="G5" s="620"/>
      <c r="H5" s="620"/>
      <c r="I5" s="620"/>
      <c r="J5" s="614"/>
      <c r="K5" s="596"/>
      <c r="L5" s="616"/>
      <c r="M5" s="618"/>
      <c r="N5" s="614"/>
      <c r="O5" s="596"/>
      <c r="P5" s="603"/>
      <c r="Q5" s="605"/>
      <c r="R5" s="596"/>
      <c r="S5" s="610"/>
      <c r="T5" s="612"/>
      <c r="U5" s="358" t="s">
        <v>69</v>
      </c>
      <c r="V5" s="348" t="s">
        <v>70</v>
      </c>
    </row>
    <row r="6" spans="2:22" s="537" customFormat="1" ht="13.5" customHeight="1">
      <c r="B6" s="521" t="s">
        <v>29</v>
      </c>
      <c r="C6" s="522"/>
      <c r="D6" s="523"/>
      <c r="E6" s="524"/>
      <c r="F6" s="525"/>
      <c r="G6" s="525"/>
      <c r="H6" s="525"/>
      <c r="I6" s="525"/>
      <c r="J6" s="526"/>
      <c r="K6" s="527"/>
      <c r="L6" s="528"/>
      <c r="M6" s="529"/>
      <c r="N6" s="526"/>
      <c r="O6" s="530"/>
      <c r="P6" s="531"/>
      <c r="Q6" s="532"/>
      <c r="R6" s="527"/>
      <c r="S6" s="533"/>
      <c r="T6" s="534"/>
      <c r="U6" s="535"/>
      <c r="V6" s="536"/>
    </row>
    <row r="7" spans="2:22" s="537" customFormat="1" ht="13.5" customHeight="1">
      <c r="B7" s="538" t="s">
        <v>30</v>
      </c>
      <c r="C7" s="539">
        <f>D7+K7+L7+O7+P7+Q7+R7+S7+T7</f>
        <v>198</v>
      </c>
      <c r="D7" s="540">
        <f>SUM(E7:J7)</f>
        <v>127</v>
      </c>
      <c r="E7" s="541">
        <f>'国・私立【男】'!E7+'国・私立【女】'!E7</f>
        <v>127</v>
      </c>
      <c r="F7" s="542">
        <f>'国・私立【男】'!F7+'国・私立【女】'!F7</f>
        <v>0</v>
      </c>
      <c r="G7" s="542">
        <f>'国・私立【男】'!G7+'国・私立【女】'!G7</f>
        <v>0</v>
      </c>
      <c r="H7" s="542">
        <f>'国・私立【男】'!H7+'国・私立【女】'!H7</f>
        <v>0</v>
      </c>
      <c r="I7" s="542">
        <f>'国・私立【男】'!I7+'国・私立【女】'!I7</f>
        <v>0</v>
      </c>
      <c r="J7" s="543">
        <f>'国・私立【男】'!J7+'国・私立【女】'!J7</f>
        <v>0</v>
      </c>
      <c r="K7" s="544">
        <f>'国・私立【男】'!K7+'国・私立【女】'!K7</f>
        <v>0</v>
      </c>
      <c r="L7" s="544">
        <f>'国・私立【男】'!L7+'国・私立【女】'!L7</f>
        <v>2</v>
      </c>
      <c r="M7" s="545">
        <f>'国・私立【男】'!M7+'国・私立【女】'!M7</f>
        <v>2</v>
      </c>
      <c r="N7" s="543">
        <f>'国・私立【男】'!N7+'国・私立【女】'!N7</f>
        <v>0</v>
      </c>
      <c r="O7" s="544">
        <f>'国・私立【男】'!O7+'国・私立【女】'!O7</f>
        <v>0</v>
      </c>
      <c r="P7" s="546">
        <f>'国・私立【男】'!P7+'国・私立【女】'!P7</f>
        <v>0</v>
      </c>
      <c r="Q7" s="540">
        <f>'国・私立【男】'!Q7+'国・私立【女】'!Q7</f>
        <v>0</v>
      </c>
      <c r="R7" s="544">
        <f>'国・私立【男】'!R7+'国・私立【女】'!R7</f>
        <v>0</v>
      </c>
      <c r="S7" s="544">
        <f>'国・私立【男】'!S7+'国・私立【女】'!S7</f>
        <v>69</v>
      </c>
      <c r="T7" s="547">
        <f>'国・私立【男】'!T7+'国・私立【女】'!T7</f>
        <v>0</v>
      </c>
      <c r="U7" s="548">
        <f>'国・私立【男】'!U7+'国・私立【女】'!U7</f>
        <v>0</v>
      </c>
      <c r="V7" s="549">
        <f>'国・私立【男】'!V7+'国・私立【女】'!V7</f>
        <v>0</v>
      </c>
    </row>
    <row r="8" spans="2:22" s="537" customFormat="1" ht="13.5" customHeight="1">
      <c r="B8" s="538"/>
      <c r="C8" s="539"/>
      <c r="D8" s="540"/>
      <c r="E8" s="541"/>
      <c r="F8" s="542"/>
      <c r="G8" s="542"/>
      <c r="H8" s="542"/>
      <c r="I8" s="542"/>
      <c r="J8" s="543"/>
      <c r="K8" s="544"/>
      <c r="L8" s="544"/>
      <c r="M8" s="545"/>
      <c r="N8" s="543"/>
      <c r="O8" s="544"/>
      <c r="P8" s="546"/>
      <c r="Q8" s="540"/>
      <c r="R8" s="544"/>
      <c r="S8" s="544"/>
      <c r="T8" s="547"/>
      <c r="U8" s="548"/>
      <c r="V8" s="549"/>
    </row>
    <row r="9" spans="2:22" s="537" customFormat="1" ht="13.5" customHeight="1">
      <c r="B9" s="538" t="s">
        <v>31</v>
      </c>
      <c r="C9" s="539">
        <f>SUM(C10:C15)</f>
        <v>9976</v>
      </c>
      <c r="D9" s="540">
        <f aca="true" t="shared" si="0" ref="D9:T9">SUM(D10:D15)</f>
        <v>7491</v>
      </c>
      <c r="E9" s="546">
        <f t="shared" si="0"/>
        <v>6933</v>
      </c>
      <c r="F9" s="542">
        <f t="shared" si="0"/>
        <v>483</v>
      </c>
      <c r="G9" s="542">
        <f t="shared" si="0"/>
        <v>1</v>
      </c>
      <c r="H9" s="542">
        <f t="shared" si="0"/>
        <v>0</v>
      </c>
      <c r="I9" s="542">
        <f t="shared" si="0"/>
        <v>74</v>
      </c>
      <c r="J9" s="543">
        <f t="shared" si="0"/>
        <v>0</v>
      </c>
      <c r="K9" s="544">
        <f t="shared" si="0"/>
        <v>923</v>
      </c>
      <c r="L9" s="544">
        <f t="shared" si="0"/>
        <v>622</v>
      </c>
      <c r="M9" s="545">
        <f t="shared" si="0"/>
        <v>127</v>
      </c>
      <c r="N9" s="543">
        <f t="shared" si="0"/>
        <v>495</v>
      </c>
      <c r="O9" s="544">
        <f t="shared" si="0"/>
        <v>25</v>
      </c>
      <c r="P9" s="546">
        <f t="shared" si="0"/>
        <v>461</v>
      </c>
      <c r="Q9" s="540">
        <f>SUM(Q10:Q15)</f>
        <v>6</v>
      </c>
      <c r="R9" s="544">
        <f t="shared" si="0"/>
        <v>29</v>
      </c>
      <c r="S9" s="544">
        <f t="shared" si="0"/>
        <v>416</v>
      </c>
      <c r="T9" s="547">
        <f t="shared" si="0"/>
        <v>3</v>
      </c>
      <c r="U9" s="548">
        <f>SUM(U10:U15)</f>
        <v>1</v>
      </c>
      <c r="V9" s="549">
        <f>SUM(V10:V15)</f>
        <v>0</v>
      </c>
    </row>
    <row r="10" spans="2:22" s="537" customFormat="1" ht="13.5" customHeight="1">
      <c r="B10" s="550" t="s">
        <v>10</v>
      </c>
      <c r="C10" s="539">
        <f aca="true" t="shared" si="1" ref="C10:C15">D10+K10+L10+O10+P10+Q10+R10+S10+T10</f>
        <v>9140</v>
      </c>
      <c r="D10" s="540">
        <f aca="true" t="shared" si="2" ref="D10:D15">SUM(E10:J10)</f>
        <v>7030</v>
      </c>
      <c r="E10" s="546">
        <f>'国・私立【男】'!E10+'国・私立【女】'!E10</f>
        <v>6649</v>
      </c>
      <c r="F10" s="542">
        <f>'国・私立【男】'!F10+'国・私立【女】'!F10</f>
        <v>380</v>
      </c>
      <c r="G10" s="542">
        <f>'国・私立【男】'!G10+'国・私立【女】'!G10</f>
        <v>1</v>
      </c>
      <c r="H10" s="542">
        <f>'国・私立【男】'!H10+'国・私立【女】'!H10</f>
        <v>0</v>
      </c>
      <c r="I10" s="542">
        <f>'国・私立【男】'!I10+'国・私立【女】'!I10</f>
        <v>0</v>
      </c>
      <c r="J10" s="543">
        <f>'国・私立【男】'!J10+'国・私立【女】'!J10</f>
        <v>0</v>
      </c>
      <c r="K10" s="544">
        <f>'国・私立【男】'!K10+'国・私立【女】'!K10</f>
        <v>743</v>
      </c>
      <c r="L10" s="544">
        <f aca="true" t="shared" si="3" ref="L10:L15">SUM(M10:N10)</f>
        <v>621</v>
      </c>
      <c r="M10" s="545">
        <f>'国・私立【男】'!M10+'国・私立【女】'!M10</f>
        <v>127</v>
      </c>
      <c r="N10" s="543">
        <f>'国・私立【男】'!N10+'国・私立【女】'!N10</f>
        <v>494</v>
      </c>
      <c r="O10" s="544">
        <f>'国・私立【男】'!O10+'国・私立【女】'!O10</f>
        <v>21</v>
      </c>
      <c r="P10" s="546">
        <f>'国・私立【男】'!P10+'国・私立【女】'!P10</f>
        <v>319</v>
      </c>
      <c r="Q10" s="540">
        <f>'国・私立【男】'!Q10+'国・私立【女】'!Q10</f>
        <v>5</v>
      </c>
      <c r="R10" s="544">
        <f>'国・私立【男】'!R10+'国・私立【女】'!R10</f>
        <v>20</v>
      </c>
      <c r="S10" s="544">
        <f>'国・私立【男】'!S10+'国・私立【女】'!S10</f>
        <v>378</v>
      </c>
      <c r="T10" s="547">
        <f>'国・私立【男】'!T10+'国・私立【女】'!T10</f>
        <v>3</v>
      </c>
      <c r="U10" s="548">
        <f>'国・私立【男】'!U10+'国・私立【女】'!U10</f>
        <v>0</v>
      </c>
      <c r="V10" s="549">
        <f>'国・私立【男】'!V10+'国・私立【女】'!V10</f>
        <v>0</v>
      </c>
    </row>
    <row r="11" spans="2:22" s="537" customFormat="1" ht="13.5" customHeight="1">
      <c r="B11" s="550" t="s">
        <v>13</v>
      </c>
      <c r="C11" s="539">
        <f t="shared" si="1"/>
        <v>124</v>
      </c>
      <c r="D11" s="540">
        <f t="shared" si="2"/>
        <v>49</v>
      </c>
      <c r="E11" s="546">
        <f>'国・私立【男】'!E11+'国・私立【女】'!E11</f>
        <v>28</v>
      </c>
      <c r="F11" s="542">
        <f>'国・私立【男】'!F11+'国・私立【女】'!F11</f>
        <v>21</v>
      </c>
      <c r="G11" s="542">
        <f>'国・私立【男】'!G11+'国・私立【女】'!G11</f>
        <v>0</v>
      </c>
      <c r="H11" s="542">
        <f>'国・私立【男】'!H11+'国・私立【女】'!H11</f>
        <v>0</v>
      </c>
      <c r="I11" s="542">
        <f>'国・私立【男】'!I11+'国・私立【女】'!I11</f>
        <v>0</v>
      </c>
      <c r="J11" s="543">
        <f>'国・私立【男】'!J11+'国・私立【女】'!J11</f>
        <v>0</v>
      </c>
      <c r="K11" s="544">
        <f>'国・私立【男】'!K11+'国・私立【女】'!K11</f>
        <v>34</v>
      </c>
      <c r="L11" s="544">
        <f t="shared" si="3"/>
        <v>0</v>
      </c>
      <c r="M11" s="545">
        <f>'国・私立【男】'!M11+'国・私立【女】'!M11</f>
        <v>0</v>
      </c>
      <c r="N11" s="543">
        <f>'国・私立【男】'!N11+'国・私立【女】'!N11</f>
        <v>0</v>
      </c>
      <c r="O11" s="544">
        <f>'国・私立【男】'!O11+'国・私立【女】'!O11</f>
        <v>0</v>
      </c>
      <c r="P11" s="546">
        <f>'国・私立【男】'!P11+'国・私立【女】'!P11</f>
        <v>32</v>
      </c>
      <c r="Q11" s="540">
        <f>'国・私立【男】'!Q11+'国・私立【女】'!Q11</f>
        <v>0</v>
      </c>
      <c r="R11" s="544">
        <f>'国・私立【男】'!R11+'国・私立【女】'!R11</f>
        <v>0</v>
      </c>
      <c r="S11" s="544">
        <f>'国・私立【男】'!S11+'国・私立【女】'!S11</f>
        <v>9</v>
      </c>
      <c r="T11" s="547">
        <f>'国・私立【男】'!T11+'国・私立【女】'!T11</f>
        <v>0</v>
      </c>
      <c r="U11" s="548">
        <f>'国・私立【男】'!U11+'国・私立【女】'!U11</f>
        <v>0</v>
      </c>
      <c r="V11" s="549">
        <f>'国・私立【男】'!V11+'国・私立【女】'!V11</f>
        <v>0</v>
      </c>
    </row>
    <row r="12" spans="2:22" s="537" customFormat="1" ht="13.5" customHeight="1">
      <c r="B12" s="550" t="s">
        <v>32</v>
      </c>
      <c r="C12" s="539">
        <f t="shared" si="1"/>
        <v>74</v>
      </c>
      <c r="D12" s="540">
        <f t="shared" si="2"/>
        <v>74</v>
      </c>
      <c r="E12" s="546">
        <f>'国・私立【男】'!E12+'国・私立【女】'!E12</f>
        <v>0</v>
      </c>
      <c r="F12" s="542">
        <f>'国・私立【男】'!F12+'国・私立【女】'!F12</f>
        <v>0</v>
      </c>
      <c r="G12" s="542">
        <f>'国・私立【男】'!G12+'国・私立【女】'!G12</f>
        <v>0</v>
      </c>
      <c r="H12" s="542">
        <f>'国・私立【男】'!H12+'国・私立【女】'!H12</f>
        <v>0</v>
      </c>
      <c r="I12" s="542">
        <f>'国・私立【男】'!I12+'国・私立【女】'!I12</f>
        <v>74</v>
      </c>
      <c r="J12" s="543">
        <f>'国・私立【男】'!J12+'国・私立【女】'!J12</f>
        <v>0</v>
      </c>
      <c r="K12" s="544">
        <f>'国・私立【男】'!K12+'国・私立【女】'!K12</f>
        <v>0</v>
      </c>
      <c r="L12" s="544">
        <f t="shared" si="3"/>
        <v>0</v>
      </c>
      <c r="M12" s="545">
        <f>'国・私立【男】'!M12+'国・私立【女】'!M12</f>
        <v>0</v>
      </c>
      <c r="N12" s="543">
        <f>'国・私立【男】'!N12+'国・私立【女】'!N12</f>
        <v>0</v>
      </c>
      <c r="O12" s="544">
        <f>'国・私立【男】'!O12+'国・私立【女】'!O12</f>
        <v>0</v>
      </c>
      <c r="P12" s="546">
        <f>'国・私立【男】'!P12+'国・私立【女】'!P12</f>
        <v>0</v>
      </c>
      <c r="Q12" s="540">
        <f>'国・私立【男】'!Q12+'国・私立【女】'!Q12</f>
        <v>0</v>
      </c>
      <c r="R12" s="544">
        <f>'国・私立【男】'!R12+'国・私立【女】'!R12</f>
        <v>0</v>
      </c>
      <c r="S12" s="544">
        <f>'国・私立【男】'!S12+'国・私立【女】'!S12</f>
        <v>0</v>
      </c>
      <c r="T12" s="547">
        <f>'国・私立【男】'!T12+'国・私立【女】'!T12</f>
        <v>0</v>
      </c>
      <c r="U12" s="548">
        <f>'国・私立【男】'!U12+'国・私立【女】'!U12</f>
        <v>0</v>
      </c>
      <c r="V12" s="549">
        <f>'国・私立【男】'!V12+'国・私立【女】'!V12</f>
        <v>0</v>
      </c>
    </row>
    <row r="13" spans="2:22" s="537" customFormat="1" ht="13.5" customHeight="1">
      <c r="B13" s="550" t="s">
        <v>33</v>
      </c>
      <c r="C13" s="539">
        <f t="shared" si="1"/>
        <v>8</v>
      </c>
      <c r="D13" s="540">
        <f t="shared" si="2"/>
        <v>1</v>
      </c>
      <c r="E13" s="546">
        <f>'国・私立【男】'!E13+'国・私立【女】'!E13</f>
        <v>1</v>
      </c>
      <c r="F13" s="542">
        <f>'国・私立【男】'!F13+'国・私立【女】'!F13</f>
        <v>0</v>
      </c>
      <c r="G13" s="542">
        <f>'国・私立【男】'!G13+'国・私立【女】'!G13</f>
        <v>0</v>
      </c>
      <c r="H13" s="542">
        <f>'国・私立【男】'!H13+'国・私立【女】'!H13</f>
        <v>0</v>
      </c>
      <c r="I13" s="542">
        <f>'国・私立【男】'!I13+'国・私立【女】'!I13</f>
        <v>0</v>
      </c>
      <c r="J13" s="543">
        <f>'国・私立【男】'!J13+'国・私立【女】'!J13</f>
        <v>0</v>
      </c>
      <c r="K13" s="544">
        <f>'国・私立【男】'!K13+'国・私立【女】'!K13</f>
        <v>3</v>
      </c>
      <c r="L13" s="544">
        <f t="shared" si="3"/>
        <v>0</v>
      </c>
      <c r="M13" s="545">
        <f>'国・私立【男】'!M13+'国・私立【女】'!M13</f>
        <v>0</v>
      </c>
      <c r="N13" s="543">
        <f>'国・私立【男】'!N13+'国・私立【女】'!N13</f>
        <v>0</v>
      </c>
      <c r="O13" s="544">
        <f>'国・私立【男】'!O13+'国・私立【女】'!O13</f>
        <v>0</v>
      </c>
      <c r="P13" s="546">
        <f>'国・私立【男】'!P13+'国・私立【女】'!P13</f>
        <v>3</v>
      </c>
      <c r="Q13" s="540">
        <f>'国・私立【男】'!Q13+'国・私立【女】'!Q13</f>
        <v>1</v>
      </c>
      <c r="R13" s="544">
        <f>'国・私立【男】'!R13+'国・私立【女】'!R13</f>
        <v>0</v>
      </c>
      <c r="S13" s="544">
        <f>'国・私立【男】'!S13+'国・私立【女】'!S13</f>
        <v>0</v>
      </c>
      <c r="T13" s="547">
        <f>'国・私立【男】'!T13+'国・私立【女】'!T13</f>
        <v>0</v>
      </c>
      <c r="U13" s="548">
        <f>'国・私立【男】'!U13+'国・私立【女】'!U13</f>
        <v>0</v>
      </c>
      <c r="V13" s="549">
        <f>'国・私立【男】'!V13+'国・私立【女】'!V13</f>
        <v>0</v>
      </c>
    </row>
    <row r="14" spans="2:22" s="537" customFormat="1" ht="13.5" customHeight="1">
      <c r="B14" s="550" t="s">
        <v>17</v>
      </c>
      <c r="C14" s="549">
        <f t="shared" si="1"/>
        <v>392</v>
      </c>
      <c r="D14" s="540">
        <f t="shared" si="2"/>
        <v>151</v>
      </c>
      <c r="E14" s="546">
        <f>'国・私立【男】'!E14+'国・私立【女】'!E14</f>
        <v>96</v>
      </c>
      <c r="F14" s="542">
        <f>'国・私立【男】'!F14+'国・私立【女】'!F14</f>
        <v>55</v>
      </c>
      <c r="G14" s="542">
        <f>'国・私立【男】'!G14+'国・私立【女】'!G14</f>
        <v>0</v>
      </c>
      <c r="H14" s="542">
        <f>'国・私立【男】'!H14+'国・私立【女】'!H14</f>
        <v>0</v>
      </c>
      <c r="I14" s="542">
        <f>'国・私立【男】'!I14+'国・私立【女】'!I14</f>
        <v>0</v>
      </c>
      <c r="J14" s="543">
        <f>'国・私立【男】'!J14+'国・私立【女】'!J14</f>
        <v>0</v>
      </c>
      <c r="K14" s="544">
        <f>'国・私立【男】'!K14+'国・私立【女】'!K14</f>
        <v>130</v>
      </c>
      <c r="L14" s="544">
        <f t="shared" si="3"/>
        <v>0</v>
      </c>
      <c r="M14" s="545">
        <f>'国・私立【男】'!M14+'国・私立【女】'!M14</f>
        <v>0</v>
      </c>
      <c r="N14" s="543">
        <f>'国・私立【男】'!N14+'国・私立【女】'!N14</f>
        <v>0</v>
      </c>
      <c r="O14" s="544">
        <f>'国・私立【男】'!O14+'国・私立【女】'!O14</f>
        <v>3</v>
      </c>
      <c r="P14" s="546">
        <f>'国・私立【男】'!P14+'国・私立【女】'!P14</f>
        <v>88</v>
      </c>
      <c r="Q14" s="540">
        <f>'国・私立【男】'!Q14+'国・私立【女】'!Q14</f>
        <v>0</v>
      </c>
      <c r="R14" s="544">
        <f>'国・私立【男】'!R14+'国・私立【女】'!R14</f>
        <v>7</v>
      </c>
      <c r="S14" s="544">
        <f>'国・私立【男】'!S14+'国・私立【女】'!S14</f>
        <v>13</v>
      </c>
      <c r="T14" s="547">
        <f>'国・私立【男】'!T14+'国・私立【女】'!T14</f>
        <v>0</v>
      </c>
      <c r="U14" s="548">
        <f>'国・私立【男】'!U14+'国・私立【女】'!U14</f>
        <v>1</v>
      </c>
      <c r="V14" s="549">
        <f>'国・私立【男】'!V14+'国・私立【女】'!V14</f>
        <v>0</v>
      </c>
    </row>
    <row r="15" spans="2:22" s="537" customFormat="1" ht="13.5" customHeight="1" thickBot="1">
      <c r="B15" s="444" t="s">
        <v>18</v>
      </c>
      <c r="C15" s="551">
        <f t="shared" si="1"/>
        <v>238</v>
      </c>
      <c r="D15" s="552">
        <f t="shared" si="2"/>
        <v>186</v>
      </c>
      <c r="E15" s="553">
        <f>'国・私立【男】'!E15+'国・私立【女】'!E15</f>
        <v>159</v>
      </c>
      <c r="F15" s="554">
        <f>'国・私立【男】'!F15+'国・私立【女】'!F15</f>
        <v>27</v>
      </c>
      <c r="G15" s="554">
        <f>'国・私立【男】'!G15+'国・私立【女】'!G15</f>
        <v>0</v>
      </c>
      <c r="H15" s="554">
        <f>'国・私立【男】'!H15+'国・私立【女】'!H15</f>
        <v>0</v>
      </c>
      <c r="I15" s="554">
        <f>'国・私立【男】'!I15+'国・私立【女】'!I15</f>
        <v>0</v>
      </c>
      <c r="J15" s="555">
        <f>'国・私立【男】'!J15+'国・私立【女】'!J15</f>
        <v>0</v>
      </c>
      <c r="K15" s="556">
        <f>'国・私立【男】'!K15+'国・私立【女】'!K15</f>
        <v>13</v>
      </c>
      <c r="L15" s="556">
        <f t="shared" si="3"/>
        <v>1</v>
      </c>
      <c r="M15" s="553">
        <f>'国・私立【男】'!M15+'国・私立【女】'!M15</f>
        <v>0</v>
      </c>
      <c r="N15" s="555">
        <f>'国・私立【男】'!N15+'国・私立【女】'!N15</f>
        <v>1</v>
      </c>
      <c r="O15" s="556">
        <f>'国・私立【男】'!O15+'国・私立【女】'!O15</f>
        <v>1</v>
      </c>
      <c r="P15" s="557">
        <f>'国・私立【男】'!P15+'国・私立【女】'!P15</f>
        <v>19</v>
      </c>
      <c r="Q15" s="552">
        <f>'国・私立【男】'!Q15+'国・私立【女】'!Q15</f>
        <v>0</v>
      </c>
      <c r="R15" s="556">
        <f>'国・私立【男】'!R15+'国・私立【女】'!R15</f>
        <v>2</v>
      </c>
      <c r="S15" s="556">
        <f>'国・私立【男】'!S15+'国・私立【女】'!S15</f>
        <v>16</v>
      </c>
      <c r="T15" s="558">
        <f>'国・私立【男】'!T15+'国・私立【女】'!T15</f>
        <v>0</v>
      </c>
      <c r="U15" s="559">
        <f>'国・私立【男】'!U15+'国・私立【女】'!U15</f>
        <v>0</v>
      </c>
      <c r="V15" s="551">
        <f>'国・私立【男】'!V15+'国・私立【女】'!V15</f>
        <v>0</v>
      </c>
    </row>
    <row r="16" spans="2:22" ht="13.5">
      <c r="B16" s="560"/>
      <c r="V16" s="560"/>
    </row>
    <row r="17" ht="14.25" thickBot="1">
      <c r="B17" s="561" t="s">
        <v>20</v>
      </c>
    </row>
    <row r="18" spans="2:22" ht="13.5">
      <c r="B18" s="562" t="s">
        <v>29</v>
      </c>
      <c r="C18" s="563"/>
      <c r="D18" s="564"/>
      <c r="E18" s="565"/>
      <c r="F18" s="566"/>
      <c r="G18" s="565"/>
      <c r="H18" s="566"/>
      <c r="I18" s="566"/>
      <c r="J18" s="565"/>
      <c r="K18" s="567"/>
      <c r="L18" s="565"/>
      <c r="M18" s="568"/>
      <c r="N18" s="565"/>
      <c r="O18" s="567"/>
      <c r="P18" s="568"/>
      <c r="Q18" s="565"/>
      <c r="R18" s="257"/>
      <c r="S18" s="565"/>
      <c r="T18" s="569"/>
      <c r="U18" s="570"/>
      <c r="V18" s="571"/>
    </row>
    <row r="19" spans="2:22" ht="13.5">
      <c r="B19" s="572" t="s">
        <v>30</v>
      </c>
      <c r="C19" s="309">
        <f>D19+K19+L19+O19+P19+Q19+R19+S19+T19</f>
        <v>100</v>
      </c>
      <c r="D19" s="310">
        <f aca="true" t="shared" si="4" ref="D19:V19">D7/$C7*100</f>
        <v>64.14141414141415</v>
      </c>
      <c r="E19" s="311">
        <f t="shared" si="4"/>
        <v>64.14141414141415</v>
      </c>
      <c r="F19" s="312">
        <f t="shared" si="4"/>
        <v>0</v>
      </c>
      <c r="G19" s="311">
        <f t="shared" si="4"/>
        <v>0</v>
      </c>
      <c r="H19" s="312">
        <f t="shared" si="4"/>
        <v>0</v>
      </c>
      <c r="I19" s="312">
        <f t="shared" si="4"/>
        <v>0</v>
      </c>
      <c r="J19" s="311">
        <f t="shared" si="4"/>
        <v>0</v>
      </c>
      <c r="K19" s="314">
        <f t="shared" si="4"/>
        <v>0</v>
      </c>
      <c r="L19" s="311">
        <f t="shared" si="4"/>
        <v>1.0101010101010102</v>
      </c>
      <c r="M19" s="315">
        <f t="shared" si="4"/>
        <v>1.0101010101010102</v>
      </c>
      <c r="N19" s="311">
        <f t="shared" si="4"/>
        <v>0</v>
      </c>
      <c r="O19" s="314">
        <f t="shared" si="4"/>
        <v>0</v>
      </c>
      <c r="P19" s="315">
        <f t="shared" si="4"/>
        <v>0</v>
      </c>
      <c r="Q19" s="311">
        <f t="shared" si="4"/>
        <v>0</v>
      </c>
      <c r="R19" s="314">
        <f t="shared" si="4"/>
        <v>0</v>
      </c>
      <c r="S19" s="311">
        <f t="shared" si="4"/>
        <v>34.84848484848485</v>
      </c>
      <c r="T19" s="317">
        <f t="shared" si="4"/>
        <v>0</v>
      </c>
      <c r="U19" s="573">
        <f t="shared" si="4"/>
        <v>0</v>
      </c>
      <c r="V19" s="354">
        <f t="shared" si="4"/>
        <v>0</v>
      </c>
    </row>
    <row r="20" spans="2:22" ht="27">
      <c r="B20" s="572" t="s">
        <v>34</v>
      </c>
      <c r="C20" s="309">
        <f aca="true" t="shared" si="5" ref="C20:C26">D20+K20+L20+O20+P20+Q20+R20+S20+T20</f>
        <v>100</v>
      </c>
      <c r="D20" s="310">
        <f aca="true" t="shared" si="6" ref="D20:V20">D9/$C9*100</f>
        <v>75.09021651964716</v>
      </c>
      <c r="E20" s="311">
        <f t="shared" si="6"/>
        <v>69.49679230152366</v>
      </c>
      <c r="F20" s="312">
        <f t="shared" si="6"/>
        <v>4.841619887730554</v>
      </c>
      <c r="G20" s="311">
        <f t="shared" si="6"/>
        <v>0.010024057738572574</v>
      </c>
      <c r="H20" s="312">
        <f t="shared" si="6"/>
        <v>0</v>
      </c>
      <c r="I20" s="312">
        <f t="shared" si="6"/>
        <v>0.7417802726543705</v>
      </c>
      <c r="J20" s="311">
        <f t="shared" si="6"/>
        <v>0</v>
      </c>
      <c r="K20" s="314">
        <f t="shared" si="6"/>
        <v>9.252205292702484</v>
      </c>
      <c r="L20" s="311">
        <f t="shared" si="6"/>
        <v>6.234963913392141</v>
      </c>
      <c r="M20" s="315">
        <f t="shared" si="6"/>
        <v>1.2730553327987169</v>
      </c>
      <c r="N20" s="311">
        <f t="shared" si="6"/>
        <v>4.961908580593424</v>
      </c>
      <c r="O20" s="314">
        <f t="shared" si="6"/>
        <v>0.25060144346431434</v>
      </c>
      <c r="P20" s="315">
        <f t="shared" si="6"/>
        <v>4.621090617481957</v>
      </c>
      <c r="Q20" s="311">
        <f aca="true" t="shared" si="7" ref="Q20:Q26">Q9/$C9*100</f>
        <v>0.060144346431435444</v>
      </c>
      <c r="R20" s="314">
        <f t="shared" si="6"/>
        <v>0.29069767441860467</v>
      </c>
      <c r="S20" s="311">
        <f t="shared" si="6"/>
        <v>4.170008019246191</v>
      </c>
      <c r="T20" s="317">
        <f t="shared" si="6"/>
        <v>0.030072173215717722</v>
      </c>
      <c r="U20" s="573">
        <f t="shared" si="6"/>
        <v>0.010024057738572574</v>
      </c>
      <c r="V20" s="354">
        <f t="shared" si="6"/>
        <v>0</v>
      </c>
    </row>
    <row r="21" spans="2:22" ht="13.5">
      <c r="B21" s="574" t="s">
        <v>10</v>
      </c>
      <c r="C21" s="309">
        <f t="shared" si="5"/>
        <v>100.00000000000001</v>
      </c>
      <c r="D21" s="310">
        <f aca="true" t="shared" si="8" ref="D21:V21">D10/$C10*100</f>
        <v>76.91466083150985</v>
      </c>
      <c r="E21" s="311">
        <f t="shared" si="8"/>
        <v>72.74617067833698</v>
      </c>
      <c r="F21" s="312">
        <f t="shared" si="8"/>
        <v>4.157549234135667</v>
      </c>
      <c r="G21" s="311">
        <f t="shared" si="8"/>
        <v>0.010940919037199124</v>
      </c>
      <c r="H21" s="312">
        <f t="shared" si="8"/>
        <v>0</v>
      </c>
      <c r="I21" s="312">
        <f t="shared" si="8"/>
        <v>0</v>
      </c>
      <c r="J21" s="311">
        <f t="shared" si="8"/>
        <v>0</v>
      </c>
      <c r="K21" s="314">
        <f t="shared" si="8"/>
        <v>8.12910284463895</v>
      </c>
      <c r="L21" s="311">
        <f t="shared" si="8"/>
        <v>6.794310722100656</v>
      </c>
      <c r="M21" s="315">
        <f t="shared" si="8"/>
        <v>1.3894967177242887</v>
      </c>
      <c r="N21" s="311">
        <f t="shared" si="8"/>
        <v>5.404814004376368</v>
      </c>
      <c r="O21" s="314">
        <f t="shared" si="8"/>
        <v>0.2297592997811816</v>
      </c>
      <c r="P21" s="315">
        <f t="shared" si="8"/>
        <v>3.490153172866521</v>
      </c>
      <c r="Q21" s="311">
        <f t="shared" si="7"/>
        <v>0.05470459518599562</v>
      </c>
      <c r="R21" s="314">
        <f t="shared" si="8"/>
        <v>0.2188183807439825</v>
      </c>
      <c r="S21" s="311">
        <f t="shared" si="8"/>
        <v>4.135667396061269</v>
      </c>
      <c r="T21" s="317">
        <f t="shared" si="8"/>
        <v>0.03282275711159737</v>
      </c>
      <c r="U21" s="573">
        <f t="shared" si="8"/>
        <v>0</v>
      </c>
      <c r="V21" s="354">
        <f t="shared" si="8"/>
        <v>0</v>
      </c>
    </row>
    <row r="22" spans="2:22" ht="13.5">
      <c r="B22" s="574" t="s">
        <v>13</v>
      </c>
      <c r="C22" s="309">
        <f t="shared" si="5"/>
        <v>100.00000000000001</v>
      </c>
      <c r="D22" s="310">
        <f aca="true" t="shared" si="9" ref="D22:V22">D11/$C11*100</f>
        <v>39.516129032258064</v>
      </c>
      <c r="E22" s="311">
        <f t="shared" si="9"/>
        <v>22.58064516129032</v>
      </c>
      <c r="F22" s="312">
        <f t="shared" si="9"/>
        <v>16.93548387096774</v>
      </c>
      <c r="G22" s="311">
        <f t="shared" si="9"/>
        <v>0</v>
      </c>
      <c r="H22" s="312">
        <f t="shared" si="9"/>
        <v>0</v>
      </c>
      <c r="I22" s="312">
        <f t="shared" si="9"/>
        <v>0</v>
      </c>
      <c r="J22" s="311">
        <f t="shared" si="9"/>
        <v>0</v>
      </c>
      <c r="K22" s="314">
        <f t="shared" si="9"/>
        <v>27.419354838709676</v>
      </c>
      <c r="L22" s="311">
        <f t="shared" si="9"/>
        <v>0</v>
      </c>
      <c r="M22" s="315">
        <f t="shared" si="9"/>
        <v>0</v>
      </c>
      <c r="N22" s="311">
        <f t="shared" si="9"/>
        <v>0</v>
      </c>
      <c r="O22" s="314">
        <f t="shared" si="9"/>
        <v>0</v>
      </c>
      <c r="P22" s="315">
        <f t="shared" si="9"/>
        <v>25.806451612903224</v>
      </c>
      <c r="Q22" s="311">
        <f t="shared" si="7"/>
        <v>0</v>
      </c>
      <c r="R22" s="314">
        <f t="shared" si="9"/>
        <v>0</v>
      </c>
      <c r="S22" s="311">
        <f t="shared" si="9"/>
        <v>7.258064516129033</v>
      </c>
      <c r="T22" s="317">
        <f t="shared" si="9"/>
        <v>0</v>
      </c>
      <c r="U22" s="573">
        <f t="shared" si="9"/>
        <v>0</v>
      </c>
      <c r="V22" s="354">
        <f t="shared" si="9"/>
        <v>0</v>
      </c>
    </row>
    <row r="23" spans="2:22" ht="13.5">
      <c r="B23" s="574" t="s">
        <v>32</v>
      </c>
      <c r="C23" s="309">
        <f t="shared" si="5"/>
        <v>100</v>
      </c>
      <c r="D23" s="310">
        <f aca="true" t="shared" si="10" ref="D23:V23">D12/$C12*100</f>
        <v>100</v>
      </c>
      <c r="E23" s="311">
        <f t="shared" si="10"/>
        <v>0</v>
      </c>
      <c r="F23" s="312">
        <f t="shared" si="10"/>
        <v>0</v>
      </c>
      <c r="G23" s="311">
        <f t="shared" si="10"/>
        <v>0</v>
      </c>
      <c r="H23" s="312">
        <f t="shared" si="10"/>
        <v>0</v>
      </c>
      <c r="I23" s="312">
        <f t="shared" si="10"/>
        <v>100</v>
      </c>
      <c r="J23" s="311">
        <f t="shared" si="10"/>
        <v>0</v>
      </c>
      <c r="K23" s="314">
        <f t="shared" si="10"/>
        <v>0</v>
      </c>
      <c r="L23" s="311">
        <f t="shared" si="10"/>
        <v>0</v>
      </c>
      <c r="M23" s="315">
        <f t="shared" si="10"/>
        <v>0</v>
      </c>
      <c r="N23" s="311">
        <f t="shared" si="10"/>
        <v>0</v>
      </c>
      <c r="O23" s="314">
        <f t="shared" si="10"/>
        <v>0</v>
      </c>
      <c r="P23" s="315">
        <f t="shared" si="10"/>
        <v>0</v>
      </c>
      <c r="Q23" s="311">
        <f t="shared" si="7"/>
        <v>0</v>
      </c>
      <c r="R23" s="314">
        <f t="shared" si="10"/>
        <v>0</v>
      </c>
      <c r="S23" s="311">
        <f t="shared" si="10"/>
        <v>0</v>
      </c>
      <c r="T23" s="317">
        <f t="shared" si="10"/>
        <v>0</v>
      </c>
      <c r="U23" s="573">
        <f t="shared" si="10"/>
        <v>0</v>
      </c>
      <c r="V23" s="354">
        <f t="shared" si="10"/>
        <v>0</v>
      </c>
    </row>
    <row r="24" spans="2:22" ht="13.5">
      <c r="B24" s="574" t="s">
        <v>33</v>
      </c>
      <c r="C24" s="309">
        <f t="shared" si="5"/>
        <v>100</v>
      </c>
      <c r="D24" s="310">
        <f aca="true" t="shared" si="11" ref="D24:V24">D13/$C13*100</f>
        <v>12.5</v>
      </c>
      <c r="E24" s="311">
        <f t="shared" si="11"/>
        <v>12.5</v>
      </c>
      <c r="F24" s="312">
        <f t="shared" si="11"/>
        <v>0</v>
      </c>
      <c r="G24" s="311">
        <f t="shared" si="11"/>
        <v>0</v>
      </c>
      <c r="H24" s="312">
        <f t="shared" si="11"/>
        <v>0</v>
      </c>
      <c r="I24" s="312">
        <f t="shared" si="11"/>
        <v>0</v>
      </c>
      <c r="J24" s="311">
        <f t="shared" si="11"/>
        <v>0</v>
      </c>
      <c r="K24" s="314">
        <f t="shared" si="11"/>
        <v>37.5</v>
      </c>
      <c r="L24" s="311">
        <f t="shared" si="11"/>
        <v>0</v>
      </c>
      <c r="M24" s="315">
        <f t="shared" si="11"/>
        <v>0</v>
      </c>
      <c r="N24" s="311">
        <f t="shared" si="11"/>
        <v>0</v>
      </c>
      <c r="O24" s="314">
        <f t="shared" si="11"/>
        <v>0</v>
      </c>
      <c r="P24" s="315">
        <f t="shared" si="11"/>
        <v>37.5</v>
      </c>
      <c r="Q24" s="311">
        <f t="shared" si="7"/>
        <v>12.5</v>
      </c>
      <c r="R24" s="314">
        <f t="shared" si="11"/>
        <v>0</v>
      </c>
      <c r="S24" s="311">
        <f t="shared" si="11"/>
        <v>0</v>
      </c>
      <c r="T24" s="317">
        <f t="shared" si="11"/>
        <v>0</v>
      </c>
      <c r="U24" s="573">
        <f t="shared" si="11"/>
        <v>0</v>
      </c>
      <c r="V24" s="354">
        <f t="shared" si="11"/>
        <v>0</v>
      </c>
    </row>
    <row r="25" spans="2:22" ht="13.5">
      <c r="B25" s="574" t="s">
        <v>17</v>
      </c>
      <c r="C25" s="309">
        <f t="shared" si="5"/>
        <v>100</v>
      </c>
      <c r="D25" s="310">
        <f aca="true" t="shared" si="12" ref="D25:V25">D14/$C14*100</f>
        <v>38.52040816326531</v>
      </c>
      <c r="E25" s="311">
        <f t="shared" si="12"/>
        <v>24.489795918367346</v>
      </c>
      <c r="F25" s="312">
        <f t="shared" si="12"/>
        <v>14.030612244897958</v>
      </c>
      <c r="G25" s="311">
        <f t="shared" si="12"/>
        <v>0</v>
      </c>
      <c r="H25" s="312">
        <f t="shared" si="12"/>
        <v>0</v>
      </c>
      <c r="I25" s="312">
        <f t="shared" si="12"/>
        <v>0</v>
      </c>
      <c r="J25" s="311">
        <f t="shared" si="12"/>
        <v>0</v>
      </c>
      <c r="K25" s="314">
        <f t="shared" si="12"/>
        <v>33.16326530612245</v>
      </c>
      <c r="L25" s="311">
        <f t="shared" si="12"/>
        <v>0</v>
      </c>
      <c r="M25" s="315">
        <f t="shared" si="12"/>
        <v>0</v>
      </c>
      <c r="N25" s="311">
        <f t="shared" si="12"/>
        <v>0</v>
      </c>
      <c r="O25" s="314">
        <f t="shared" si="12"/>
        <v>0.7653061224489796</v>
      </c>
      <c r="P25" s="315">
        <f t="shared" si="12"/>
        <v>22.448979591836736</v>
      </c>
      <c r="Q25" s="311">
        <f t="shared" si="7"/>
        <v>0</v>
      </c>
      <c r="R25" s="314">
        <f t="shared" si="12"/>
        <v>1.7857142857142856</v>
      </c>
      <c r="S25" s="311">
        <f t="shared" si="12"/>
        <v>3.316326530612245</v>
      </c>
      <c r="T25" s="317">
        <f t="shared" si="12"/>
        <v>0</v>
      </c>
      <c r="U25" s="573">
        <f t="shared" si="12"/>
        <v>0.25510204081632654</v>
      </c>
      <c r="V25" s="354">
        <f t="shared" si="12"/>
        <v>0</v>
      </c>
    </row>
    <row r="26" spans="2:22" ht="14.25" thickBot="1">
      <c r="B26" s="444" t="s">
        <v>18</v>
      </c>
      <c r="C26" s="331">
        <f t="shared" si="5"/>
        <v>100.00000000000001</v>
      </c>
      <c r="D26" s="332">
        <f aca="true" t="shared" si="13" ref="D26:V26">D15/$C15*100</f>
        <v>78.15126050420169</v>
      </c>
      <c r="E26" s="333">
        <f t="shared" si="13"/>
        <v>66.80672268907563</v>
      </c>
      <c r="F26" s="334">
        <f t="shared" si="13"/>
        <v>11.344537815126051</v>
      </c>
      <c r="G26" s="333">
        <f t="shared" si="13"/>
        <v>0</v>
      </c>
      <c r="H26" s="334">
        <f t="shared" si="13"/>
        <v>0</v>
      </c>
      <c r="I26" s="334">
        <f t="shared" si="13"/>
        <v>0</v>
      </c>
      <c r="J26" s="333">
        <f t="shared" si="13"/>
        <v>0</v>
      </c>
      <c r="K26" s="336">
        <f t="shared" si="13"/>
        <v>5.46218487394958</v>
      </c>
      <c r="L26" s="333">
        <f t="shared" si="13"/>
        <v>0.42016806722689076</v>
      </c>
      <c r="M26" s="337">
        <f t="shared" si="13"/>
        <v>0</v>
      </c>
      <c r="N26" s="333">
        <f t="shared" si="13"/>
        <v>0.42016806722689076</v>
      </c>
      <c r="O26" s="336">
        <f t="shared" si="13"/>
        <v>0.42016806722689076</v>
      </c>
      <c r="P26" s="337">
        <f t="shared" si="13"/>
        <v>7.9831932773109235</v>
      </c>
      <c r="Q26" s="333">
        <f t="shared" si="7"/>
        <v>0</v>
      </c>
      <c r="R26" s="336">
        <f t="shared" si="13"/>
        <v>0.8403361344537815</v>
      </c>
      <c r="S26" s="333">
        <f t="shared" si="13"/>
        <v>6.722689075630252</v>
      </c>
      <c r="T26" s="339">
        <f t="shared" si="13"/>
        <v>0</v>
      </c>
      <c r="U26" s="575">
        <f t="shared" si="13"/>
        <v>0</v>
      </c>
      <c r="V26" s="356">
        <f t="shared" si="13"/>
        <v>0</v>
      </c>
    </row>
    <row r="27" ht="13.5">
      <c r="V27" s="560"/>
    </row>
    <row r="28" spans="2:22" ht="13.5">
      <c r="B28" s="576" t="s">
        <v>54</v>
      </c>
      <c r="C28" s="518" t="s">
        <v>53</v>
      </c>
      <c r="V28" s="560"/>
    </row>
    <row r="29" spans="2:3" ht="13.5">
      <c r="B29" s="576" t="s">
        <v>55</v>
      </c>
      <c r="C29" s="518" t="s">
        <v>56</v>
      </c>
    </row>
  </sheetData>
  <sheetProtection/>
  <mergeCells count="24">
    <mergeCell ref="U3:V3"/>
    <mergeCell ref="U4:V4"/>
    <mergeCell ref="M3:N3"/>
    <mergeCell ref="M4:M5"/>
    <mergeCell ref="N4:N5"/>
    <mergeCell ref="O4:O5"/>
    <mergeCell ref="T4:T5"/>
    <mergeCell ref="K4:K5"/>
    <mergeCell ref="L4:L5"/>
    <mergeCell ref="P3:Q3"/>
    <mergeCell ref="P4:P5"/>
    <mergeCell ref="R4:R5"/>
    <mergeCell ref="S4:S5"/>
    <mergeCell ref="Q4:Q5"/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0.5905511811023623" bottom="0.3937007874015748" header="0.3937007874015748" footer="0"/>
  <pageSetup fitToHeight="1" fitToWidth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V29"/>
  <sheetViews>
    <sheetView view="pageBreakPreview" zoomScale="90" zoomScaleSheetLayoutView="90" zoomScalePageLayoutView="0" workbookViewId="0" topLeftCell="A1">
      <pane xSplit="3" ySplit="5" topLeftCell="D6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" sqref="A1"/>
    </sheetView>
  </sheetViews>
  <sheetFormatPr defaultColWidth="7.125" defaultRowHeight="13.5"/>
  <cols>
    <col min="1" max="1" width="3.75390625" style="53" customWidth="1"/>
    <col min="2" max="2" width="11.125" style="53" customWidth="1"/>
    <col min="3" max="3" width="11.25390625" style="53" customWidth="1"/>
    <col min="4" max="4" width="9.375" style="53" customWidth="1"/>
    <col min="5" max="10" width="7.50390625" style="53" customWidth="1"/>
    <col min="11" max="11" width="8.75390625" style="53" customWidth="1"/>
    <col min="12" max="12" width="8.625" style="53" customWidth="1"/>
    <col min="13" max="14" width="7.375" style="53" customWidth="1"/>
    <col min="15" max="15" width="8.25390625" style="53" customWidth="1"/>
    <col min="16" max="17" width="7.50390625" style="53" customWidth="1"/>
    <col min="18" max="18" width="7.625" style="53" customWidth="1"/>
    <col min="19" max="19" width="7.50390625" style="53" customWidth="1"/>
    <col min="20" max="20" width="6.25390625" style="53" customWidth="1"/>
    <col min="21" max="22" width="7.50390625" style="53" customWidth="1"/>
    <col min="23" max="247" width="9.00390625" style="53" customWidth="1"/>
    <col min="248" max="248" width="12.50390625" style="53" customWidth="1"/>
    <col min="249" max="249" width="11.125" style="53" bestFit="1" customWidth="1"/>
    <col min="250" max="250" width="9.00390625" style="53" customWidth="1"/>
    <col min="251" max="251" width="7.50390625" style="53" customWidth="1"/>
    <col min="252" max="16384" width="7.125" style="53" customWidth="1"/>
  </cols>
  <sheetData>
    <row r="1" ht="17.25">
      <c r="B1" s="52" t="s">
        <v>47</v>
      </c>
    </row>
    <row r="2" spans="2:22" ht="18" thickBot="1">
      <c r="B2" s="52"/>
      <c r="U2" s="176"/>
      <c r="V2" s="177" t="str">
        <f>'国・公・私立計【男女】'!V2</f>
        <v>平成28年３月卒業</v>
      </c>
    </row>
    <row r="3" spans="2:22" s="85" customFormat="1" ht="34.5" customHeight="1">
      <c r="B3" s="635" t="s">
        <v>0</v>
      </c>
      <c r="C3" s="638" t="s">
        <v>1</v>
      </c>
      <c r="D3" s="626" t="s">
        <v>2</v>
      </c>
      <c r="E3" s="640"/>
      <c r="F3" s="640"/>
      <c r="G3" s="640"/>
      <c r="H3" s="640"/>
      <c r="I3" s="640"/>
      <c r="J3" s="641"/>
      <c r="K3" s="233" t="s">
        <v>21</v>
      </c>
      <c r="L3" s="234" t="s">
        <v>22</v>
      </c>
      <c r="M3" s="642" t="s">
        <v>3</v>
      </c>
      <c r="N3" s="643"/>
      <c r="O3" s="233" t="s">
        <v>23</v>
      </c>
      <c r="P3" s="625" t="s">
        <v>52</v>
      </c>
      <c r="Q3" s="626"/>
      <c r="R3" s="233" t="s">
        <v>24</v>
      </c>
      <c r="S3" s="233" t="s">
        <v>25</v>
      </c>
      <c r="T3" s="235" t="s">
        <v>26</v>
      </c>
      <c r="U3" s="642" t="s">
        <v>28</v>
      </c>
      <c r="V3" s="654"/>
    </row>
    <row r="4" spans="2:22" s="85" customFormat="1" ht="32.25" customHeight="1">
      <c r="B4" s="636"/>
      <c r="C4" s="639"/>
      <c r="D4" s="650" t="s">
        <v>4</v>
      </c>
      <c r="E4" s="652" t="s">
        <v>5</v>
      </c>
      <c r="F4" s="644" t="s">
        <v>58</v>
      </c>
      <c r="G4" s="644" t="s">
        <v>59</v>
      </c>
      <c r="H4" s="644" t="s">
        <v>60</v>
      </c>
      <c r="I4" s="644" t="s">
        <v>61</v>
      </c>
      <c r="J4" s="631" t="s">
        <v>62</v>
      </c>
      <c r="K4" s="633" t="s">
        <v>63</v>
      </c>
      <c r="L4" s="648" t="s">
        <v>4</v>
      </c>
      <c r="M4" s="646" t="s">
        <v>64</v>
      </c>
      <c r="N4" s="631" t="s">
        <v>6</v>
      </c>
      <c r="O4" s="633" t="s">
        <v>65</v>
      </c>
      <c r="P4" s="627" t="s">
        <v>66</v>
      </c>
      <c r="Q4" s="629" t="s">
        <v>67</v>
      </c>
      <c r="R4" s="633" t="s">
        <v>68</v>
      </c>
      <c r="S4" s="657" t="s">
        <v>7</v>
      </c>
      <c r="T4" s="659" t="s">
        <v>27</v>
      </c>
      <c r="U4" s="655" t="s">
        <v>57</v>
      </c>
      <c r="V4" s="656"/>
    </row>
    <row r="5" spans="2:22" s="85" customFormat="1" ht="69.75" customHeight="1" thickBot="1">
      <c r="B5" s="637"/>
      <c r="C5" s="86" t="s">
        <v>8</v>
      </c>
      <c r="D5" s="651"/>
      <c r="E5" s="653"/>
      <c r="F5" s="645"/>
      <c r="G5" s="645"/>
      <c r="H5" s="645"/>
      <c r="I5" s="645"/>
      <c r="J5" s="632"/>
      <c r="K5" s="634"/>
      <c r="L5" s="649"/>
      <c r="M5" s="647"/>
      <c r="N5" s="632"/>
      <c r="O5" s="634"/>
      <c r="P5" s="628"/>
      <c r="Q5" s="630"/>
      <c r="R5" s="634"/>
      <c r="S5" s="658"/>
      <c r="T5" s="660"/>
      <c r="U5" s="238" t="s">
        <v>69</v>
      </c>
      <c r="V5" s="237" t="s">
        <v>70</v>
      </c>
    </row>
    <row r="6" spans="2:22" ht="13.5" customHeight="1">
      <c r="B6" s="54" t="s">
        <v>29</v>
      </c>
      <c r="C6" s="55"/>
      <c r="D6" s="56"/>
      <c r="E6" s="57"/>
      <c r="F6" s="58"/>
      <c r="G6" s="58"/>
      <c r="H6" s="58"/>
      <c r="I6" s="58"/>
      <c r="J6" s="59"/>
      <c r="K6" s="60"/>
      <c r="L6" s="61"/>
      <c r="M6" s="62"/>
      <c r="N6" s="59"/>
      <c r="O6" s="63"/>
      <c r="P6" s="201"/>
      <c r="Q6" s="197"/>
      <c r="R6" s="60"/>
      <c r="S6" s="64"/>
      <c r="T6" s="209"/>
      <c r="U6" s="219"/>
      <c r="V6" s="218"/>
    </row>
    <row r="7" spans="2:22" s="132" customFormat="1" ht="13.5" customHeight="1">
      <c r="B7" s="102" t="s">
        <v>30</v>
      </c>
      <c r="C7" s="103">
        <f>D7+K7+L7+O7+P7+Q7+R7+S7+T7</f>
        <v>99</v>
      </c>
      <c r="D7" s="104">
        <f>SUM(E7:J7)</f>
        <v>56</v>
      </c>
      <c r="E7" s="105">
        <v>56</v>
      </c>
      <c r="F7" s="106">
        <v>0</v>
      </c>
      <c r="G7" s="106">
        <v>0</v>
      </c>
      <c r="H7" s="106">
        <v>0</v>
      </c>
      <c r="I7" s="106">
        <v>0</v>
      </c>
      <c r="J7" s="107">
        <v>0</v>
      </c>
      <c r="K7" s="108">
        <v>0</v>
      </c>
      <c r="L7" s="108">
        <f>SUM(M7:N7)</f>
        <v>0</v>
      </c>
      <c r="M7" s="109">
        <v>0</v>
      </c>
      <c r="N7" s="107">
        <v>0</v>
      </c>
      <c r="O7" s="108">
        <v>0</v>
      </c>
      <c r="P7" s="198">
        <v>0</v>
      </c>
      <c r="Q7" s="104">
        <v>0</v>
      </c>
      <c r="R7" s="108">
        <v>0</v>
      </c>
      <c r="S7" s="108">
        <v>43</v>
      </c>
      <c r="T7" s="188">
        <v>0</v>
      </c>
      <c r="U7" s="215">
        <v>0</v>
      </c>
      <c r="V7" s="110">
        <v>0</v>
      </c>
    </row>
    <row r="8" spans="2:22" s="132" customFormat="1" ht="13.5" customHeight="1">
      <c r="B8" s="102"/>
      <c r="C8" s="110"/>
      <c r="D8" s="104"/>
      <c r="E8" s="105"/>
      <c r="F8" s="106"/>
      <c r="G8" s="106"/>
      <c r="H8" s="106"/>
      <c r="I8" s="106"/>
      <c r="J8" s="107"/>
      <c r="K8" s="108"/>
      <c r="L8" s="108"/>
      <c r="M8" s="109"/>
      <c r="N8" s="107"/>
      <c r="O8" s="108"/>
      <c r="P8" s="198"/>
      <c r="Q8" s="104"/>
      <c r="R8" s="108"/>
      <c r="S8" s="108"/>
      <c r="T8" s="188"/>
      <c r="U8" s="215"/>
      <c r="V8" s="110"/>
    </row>
    <row r="9" spans="2:22" s="132" customFormat="1" ht="13.5" customHeight="1">
      <c r="B9" s="102" t="s">
        <v>31</v>
      </c>
      <c r="C9" s="110">
        <f>SUM(C10:C15)</f>
        <v>4890</v>
      </c>
      <c r="D9" s="111">
        <f aca="true" t="shared" si="0" ref="D9:T9">SUM(D10:D15)</f>
        <v>3522</v>
      </c>
      <c r="E9" s="112">
        <f t="shared" si="0"/>
        <v>3440</v>
      </c>
      <c r="F9" s="113">
        <f t="shared" si="0"/>
        <v>78</v>
      </c>
      <c r="G9" s="113">
        <f t="shared" si="0"/>
        <v>0</v>
      </c>
      <c r="H9" s="113">
        <f t="shared" si="0"/>
        <v>0</v>
      </c>
      <c r="I9" s="113">
        <f t="shared" si="0"/>
        <v>4</v>
      </c>
      <c r="J9" s="114">
        <f t="shared" si="0"/>
        <v>0</v>
      </c>
      <c r="K9" s="115">
        <f t="shared" si="0"/>
        <v>379</v>
      </c>
      <c r="L9" s="108">
        <f t="shared" si="0"/>
        <v>458</v>
      </c>
      <c r="M9" s="116">
        <f t="shared" si="0"/>
        <v>89</v>
      </c>
      <c r="N9" s="114">
        <f t="shared" si="0"/>
        <v>369</v>
      </c>
      <c r="O9" s="115">
        <f t="shared" si="0"/>
        <v>19</v>
      </c>
      <c r="P9" s="112">
        <f t="shared" si="0"/>
        <v>274</v>
      </c>
      <c r="Q9" s="194">
        <f t="shared" si="0"/>
        <v>3</v>
      </c>
      <c r="R9" s="115">
        <f t="shared" si="0"/>
        <v>15</v>
      </c>
      <c r="S9" s="115">
        <f t="shared" si="0"/>
        <v>220</v>
      </c>
      <c r="T9" s="189">
        <f t="shared" si="0"/>
        <v>0</v>
      </c>
      <c r="U9" s="216">
        <f>SUM(U10:U15)</f>
        <v>0</v>
      </c>
      <c r="V9" s="212">
        <f>SUM(V10:V15)</f>
        <v>0</v>
      </c>
    </row>
    <row r="10" spans="2:22" s="141" customFormat="1" ht="13.5" customHeight="1">
      <c r="B10" s="118" t="s">
        <v>10</v>
      </c>
      <c r="C10" s="110">
        <f aca="true" t="shared" si="1" ref="C10:C15">D10+K10+L10+O10+P10+Q10+R10+S10+T10</f>
        <v>4588</v>
      </c>
      <c r="D10" s="111">
        <f aca="true" t="shared" si="2" ref="D10:D15">SUM(E10:J10)</f>
        <v>3389</v>
      </c>
      <c r="E10" s="112">
        <v>3338</v>
      </c>
      <c r="F10" s="113">
        <v>51</v>
      </c>
      <c r="G10" s="113">
        <v>0</v>
      </c>
      <c r="H10" s="113">
        <v>0</v>
      </c>
      <c r="I10" s="113">
        <v>0</v>
      </c>
      <c r="J10" s="114">
        <v>0</v>
      </c>
      <c r="K10" s="115">
        <v>292</v>
      </c>
      <c r="L10" s="108">
        <f aca="true" t="shared" si="3" ref="L10:L15">SUM(M10:N10)</f>
        <v>458</v>
      </c>
      <c r="M10" s="116">
        <v>89</v>
      </c>
      <c r="N10" s="114">
        <v>369</v>
      </c>
      <c r="O10" s="115">
        <v>18</v>
      </c>
      <c r="P10" s="112">
        <v>210</v>
      </c>
      <c r="Q10" s="194">
        <v>3</v>
      </c>
      <c r="R10" s="115">
        <v>11</v>
      </c>
      <c r="S10" s="115">
        <v>207</v>
      </c>
      <c r="T10" s="189">
        <v>0</v>
      </c>
      <c r="U10" s="216">
        <v>0</v>
      </c>
      <c r="V10" s="212">
        <v>0</v>
      </c>
    </row>
    <row r="11" spans="2:22" s="132" customFormat="1" ht="13.5" customHeight="1">
      <c r="B11" s="119" t="s">
        <v>13</v>
      </c>
      <c r="C11" s="110">
        <f t="shared" si="1"/>
        <v>72</v>
      </c>
      <c r="D11" s="111">
        <f t="shared" si="2"/>
        <v>31</v>
      </c>
      <c r="E11" s="112">
        <v>21</v>
      </c>
      <c r="F11" s="113">
        <v>10</v>
      </c>
      <c r="G11" s="113">
        <v>0</v>
      </c>
      <c r="H11" s="113">
        <v>0</v>
      </c>
      <c r="I11" s="113">
        <v>0</v>
      </c>
      <c r="J11" s="114">
        <v>0</v>
      </c>
      <c r="K11" s="115">
        <v>20</v>
      </c>
      <c r="L11" s="108">
        <f t="shared" si="3"/>
        <v>0</v>
      </c>
      <c r="M11" s="116">
        <v>0</v>
      </c>
      <c r="N11" s="114">
        <v>0</v>
      </c>
      <c r="O11" s="115">
        <v>0</v>
      </c>
      <c r="P11" s="112">
        <v>17</v>
      </c>
      <c r="Q11" s="194">
        <v>0</v>
      </c>
      <c r="R11" s="115">
        <v>0</v>
      </c>
      <c r="S11" s="115">
        <v>4</v>
      </c>
      <c r="T11" s="189">
        <v>0</v>
      </c>
      <c r="U11" s="216">
        <v>0</v>
      </c>
      <c r="V11" s="212">
        <v>0</v>
      </c>
    </row>
    <row r="12" spans="2:22" s="132" customFormat="1" ht="13.5" customHeight="1">
      <c r="B12" s="119" t="s">
        <v>32</v>
      </c>
      <c r="C12" s="110">
        <f t="shared" si="1"/>
        <v>4</v>
      </c>
      <c r="D12" s="111">
        <f t="shared" si="2"/>
        <v>4</v>
      </c>
      <c r="E12" s="112">
        <v>0</v>
      </c>
      <c r="F12" s="113">
        <v>0</v>
      </c>
      <c r="G12" s="113">
        <v>0</v>
      </c>
      <c r="H12" s="113">
        <v>0</v>
      </c>
      <c r="I12" s="113">
        <v>4</v>
      </c>
      <c r="J12" s="114">
        <v>0</v>
      </c>
      <c r="K12" s="115">
        <v>0</v>
      </c>
      <c r="L12" s="108">
        <f t="shared" si="3"/>
        <v>0</v>
      </c>
      <c r="M12" s="116">
        <f>SUM(N12:O12)</f>
        <v>0</v>
      </c>
      <c r="N12" s="114">
        <f>SUM(O12:P12)</f>
        <v>0</v>
      </c>
      <c r="O12" s="115">
        <v>0</v>
      </c>
      <c r="P12" s="112">
        <v>0</v>
      </c>
      <c r="Q12" s="194">
        <v>0</v>
      </c>
      <c r="R12" s="115">
        <v>0</v>
      </c>
      <c r="S12" s="115">
        <v>0</v>
      </c>
      <c r="T12" s="189">
        <v>0</v>
      </c>
      <c r="U12" s="216">
        <v>0</v>
      </c>
      <c r="V12" s="212">
        <v>0</v>
      </c>
    </row>
    <row r="13" spans="2:22" s="132" customFormat="1" ht="13.5" customHeight="1">
      <c r="B13" s="119" t="s">
        <v>33</v>
      </c>
      <c r="C13" s="110">
        <f t="shared" si="1"/>
        <v>1</v>
      </c>
      <c r="D13" s="111">
        <f t="shared" si="2"/>
        <v>0</v>
      </c>
      <c r="E13" s="112">
        <v>0</v>
      </c>
      <c r="F13" s="113">
        <v>0</v>
      </c>
      <c r="G13" s="113">
        <v>0</v>
      </c>
      <c r="H13" s="113">
        <v>0</v>
      </c>
      <c r="I13" s="113">
        <v>0</v>
      </c>
      <c r="J13" s="114">
        <v>0</v>
      </c>
      <c r="K13" s="115">
        <v>0</v>
      </c>
      <c r="L13" s="108">
        <f t="shared" si="3"/>
        <v>0</v>
      </c>
      <c r="M13" s="116">
        <v>0</v>
      </c>
      <c r="N13" s="114">
        <v>0</v>
      </c>
      <c r="O13" s="115">
        <v>0</v>
      </c>
      <c r="P13" s="112">
        <v>1</v>
      </c>
      <c r="Q13" s="194">
        <v>0</v>
      </c>
      <c r="R13" s="115">
        <v>0</v>
      </c>
      <c r="S13" s="115">
        <v>0</v>
      </c>
      <c r="T13" s="189">
        <v>0</v>
      </c>
      <c r="U13" s="216">
        <v>0</v>
      </c>
      <c r="V13" s="212">
        <v>0</v>
      </c>
    </row>
    <row r="14" spans="2:22" s="132" customFormat="1" ht="13.5" customHeight="1">
      <c r="B14" s="119" t="s">
        <v>17</v>
      </c>
      <c r="C14" s="110">
        <f t="shared" si="1"/>
        <v>185</v>
      </c>
      <c r="D14" s="111">
        <f t="shared" si="2"/>
        <v>72</v>
      </c>
      <c r="E14" s="112">
        <v>63</v>
      </c>
      <c r="F14" s="113">
        <v>9</v>
      </c>
      <c r="G14" s="113">
        <v>0</v>
      </c>
      <c r="H14" s="113">
        <v>0</v>
      </c>
      <c r="I14" s="113">
        <v>0</v>
      </c>
      <c r="J14" s="114">
        <v>0</v>
      </c>
      <c r="K14" s="115">
        <v>63</v>
      </c>
      <c r="L14" s="108">
        <f t="shared" si="3"/>
        <v>0</v>
      </c>
      <c r="M14" s="116">
        <v>0</v>
      </c>
      <c r="N14" s="114">
        <v>0</v>
      </c>
      <c r="O14" s="115">
        <v>1</v>
      </c>
      <c r="P14" s="112">
        <v>39</v>
      </c>
      <c r="Q14" s="194">
        <v>0</v>
      </c>
      <c r="R14" s="115">
        <v>4</v>
      </c>
      <c r="S14" s="115">
        <v>6</v>
      </c>
      <c r="T14" s="189">
        <v>0</v>
      </c>
      <c r="U14" s="216">
        <v>0</v>
      </c>
      <c r="V14" s="212">
        <v>0</v>
      </c>
    </row>
    <row r="15" spans="2:22" s="132" customFormat="1" ht="13.5" customHeight="1" thickBot="1">
      <c r="B15" s="130" t="s">
        <v>18</v>
      </c>
      <c r="C15" s="120">
        <f t="shared" si="1"/>
        <v>40</v>
      </c>
      <c r="D15" s="121">
        <f t="shared" si="2"/>
        <v>26</v>
      </c>
      <c r="E15" s="122">
        <v>18</v>
      </c>
      <c r="F15" s="123">
        <v>8</v>
      </c>
      <c r="G15" s="123">
        <v>0</v>
      </c>
      <c r="H15" s="123">
        <v>0</v>
      </c>
      <c r="I15" s="123">
        <v>0</v>
      </c>
      <c r="J15" s="124">
        <v>0</v>
      </c>
      <c r="K15" s="125">
        <v>4</v>
      </c>
      <c r="L15" s="126">
        <f t="shared" si="3"/>
        <v>0</v>
      </c>
      <c r="M15" s="122">
        <v>0</v>
      </c>
      <c r="N15" s="124">
        <v>0</v>
      </c>
      <c r="O15" s="125">
        <v>0</v>
      </c>
      <c r="P15" s="199">
        <v>7</v>
      </c>
      <c r="Q15" s="195">
        <v>0</v>
      </c>
      <c r="R15" s="125">
        <v>0</v>
      </c>
      <c r="S15" s="125">
        <v>3</v>
      </c>
      <c r="T15" s="190">
        <v>0</v>
      </c>
      <c r="U15" s="217">
        <v>0</v>
      </c>
      <c r="V15" s="213">
        <v>0</v>
      </c>
    </row>
    <row r="16" spans="2:22" ht="13.5">
      <c r="B16" s="65"/>
      <c r="C16" s="65"/>
      <c r="V16" s="65"/>
    </row>
    <row r="17" s="29" customFormat="1" ht="14.25" thickBot="1">
      <c r="B17" s="30" t="s">
        <v>20</v>
      </c>
    </row>
    <row r="18" spans="2:22" s="29" customFormat="1" ht="13.5">
      <c r="B18" s="36" t="s">
        <v>29</v>
      </c>
      <c r="C18" s="37"/>
      <c r="D18" s="38"/>
      <c r="E18" s="39"/>
      <c r="F18" s="40"/>
      <c r="G18" s="39"/>
      <c r="H18" s="40"/>
      <c r="I18" s="40"/>
      <c r="J18" s="39"/>
      <c r="K18" s="41"/>
      <c r="L18" s="39"/>
      <c r="M18" s="42"/>
      <c r="N18" s="39"/>
      <c r="O18" s="41"/>
      <c r="P18" s="42"/>
      <c r="Q18" s="39"/>
      <c r="R18" s="43"/>
      <c r="S18" s="39"/>
      <c r="T18" s="101"/>
      <c r="U18" s="192"/>
      <c r="V18" s="44"/>
    </row>
    <row r="19" spans="2:22" s="29" customFormat="1" ht="13.5">
      <c r="B19" s="45" t="s">
        <v>30</v>
      </c>
      <c r="C19" s="6">
        <f>D19+K19+L19+O19+P19+Q19+R19+S19+T19</f>
        <v>100</v>
      </c>
      <c r="D19" s="25">
        <f aca="true" t="shared" si="4" ref="D19:V19">D7/$C7*100</f>
        <v>56.56565656565656</v>
      </c>
      <c r="E19" s="46">
        <f t="shared" si="4"/>
        <v>56.56565656565656</v>
      </c>
      <c r="F19" s="8">
        <f t="shared" si="4"/>
        <v>0</v>
      </c>
      <c r="G19" s="46">
        <f t="shared" si="4"/>
        <v>0</v>
      </c>
      <c r="H19" s="8">
        <f t="shared" si="4"/>
        <v>0</v>
      </c>
      <c r="I19" s="8">
        <f t="shared" si="4"/>
        <v>0</v>
      </c>
      <c r="J19" s="46">
        <f t="shared" si="4"/>
        <v>0</v>
      </c>
      <c r="K19" s="9">
        <f t="shared" si="4"/>
        <v>0</v>
      </c>
      <c r="L19" s="46">
        <f t="shared" si="4"/>
        <v>0</v>
      </c>
      <c r="M19" s="7">
        <f t="shared" si="4"/>
        <v>0</v>
      </c>
      <c r="N19" s="46">
        <f t="shared" si="4"/>
        <v>0</v>
      </c>
      <c r="O19" s="9">
        <f t="shared" si="4"/>
        <v>0</v>
      </c>
      <c r="P19" s="7">
        <f t="shared" si="4"/>
        <v>0</v>
      </c>
      <c r="Q19" s="46">
        <f t="shared" si="4"/>
        <v>0</v>
      </c>
      <c r="R19" s="9">
        <f t="shared" si="4"/>
        <v>0</v>
      </c>
      <c r="S19" s="46">
        <f t="shared" si="4"/>
        <v>43.43434343434344</v>
      </c>
      <c r="T19" s="47">
        <f t="shared" si="4"/>
        <v>0</v>
      </c>
      <c r="U19" s="193">
        <f t="shared" si="4"/>
        <v>0</v>
      </c>
      <c r="V19" s="24">
        <f t="shared" si="4"/>
        <v>0</v>
      </c>
    </row>
    <row r="20" spans="2:22" s="29" customFormat="1" ht="27">
      <c r="B20" s="45" t="s">
        <v>34</v>
      </c>
      <c r="C20" s="6">
        <f aca="true" t="shared" si="5" ref="C20:C26">D20+K20+L20+O20+P20+Q20+R20+S20+T20</f>
        <v>100.00000000000001</v>
      </c>
      <c r="D20" s="25">
        <f aca="true" t="shared" si="6" ref="D20:V20">D9/$C9*100</f>
        <v>72.02453987730061</v>
      </c>
      <c r="E20" s="46">
        <f t="shared" si="6"/>
        <v>70.34764826175869</v>
      </c>
      <c r="F20" s="8">
        <f t="shared" si="6"/>
        <v>1.5950920245398774</v>
      </c>
      <c r="G20" s="46">
        <f t="shared" si="6"/>
        <v>0</v>
      </c>
      <c r="H20" s="8">
        <f t="shared" si="6"/>
        <v>0</v>
      </c>
      <c r="I20" s="8">
        <f t="shared" si="6"/>
        <v>0.081799591002045</v>
      </c>
      <c r="J20" s="46">
        <f t="shared" si="6"/>
        <v>0</v>
      </c>
      <c r="K20" s="9">
        <f t="shared" si="6"/>
        <v>7.750511247443763</v>
      </c>
      <c r="L20" s="46">
        <f t="shared" si="6"/>
        <v>9.366053169734151</v>
      </c>
      <c r="M20" s="7">
        <f t="shared" si="6"/>
        <v>1.820040899795501</v>
      </c>
      <c r="N20" s="46">
        <f t="shared" si="6"/>
        <v>7.546012269938649</v>
      </c>
      <c r="O20" s="9">
        <f t="shared" si="6"/>
        <v>0.3885480572597137</v>
      </c>
      <c r="P20" s="7">
        <f t="shared" si="6"/>
        <v>5.603271983640082</v>
      </c>
      <c r="Q20" s="46">
        <f aca="true" t="shared" si="7" ref="Q20:Q26">Q9/$C9*100</f>
        <v>0.06134969325153375</v>
      </c>
      <c r="R20" s="9">
        <f t="shared" si="6"/>
        <v>0.3067484662576687</v>
      </c>
      <c r="S20" s="46">
        <f t="shared" si="6"/>
        <v>4.4989775051124745</v>
      </c>
      <c r="T20" s="47">
        <f t="shared" si="6"/>
        <v>0</v>
      </c>
      <c r="U20" s="193">
        <f t="shared" si="6"/>
        <v>0</v>
      </c>
      <c r="V20" s="24">
        <f t="shared" si="6"/>
        <v>0</v>
      </c>
    </row>
    <row r="21" spans="2:22" s="29" customFormat="1" ht="13.5">
      <c r="B21" s="99" t="s">
        <v>10</v>
      </c>
      <c r="C21" s="6">
        <f t="shared" si="5"/>
        <v>99.99999999999999</v>
      </c>
      <c r="D21" s="25">
        <f aca="true" t="shared" si="8" ref="D21:V21">D10/$C10*100</f>
        <v>73.8666085440279</v>
      </c>
      <c r="E21" s="46">
        <f t="shared" si="8"/>
        <v>72.75501307759372</v>
      </c>
      <c r="F21" s="8">
        <f t="shared" si="8"/>
        <v>1.111595466434176</v>
      </c>
      <c r="G21" s="46">
        <f t="shared" si="8"/>
        <v>0</v>
      </c>
      <c r="H21" s="8">
        <f t="shared" si="8"/>
        <v>0</v>
      </c>
      <c r="I21" s="8">
        <f t="shared" si="8"/>
        <v>0</v>
      </c>
      <c r="J21" s="46">
        <f t="shared" si="8"/>
        <v>0</v>
      </c>
      <c r="K21" s="9">
        <f t="shared" si="8"/>
        <v>6.364428945074106</v>
      </c>
      <c r="L21" s="46">
        <f t="shared" si="8"/>
        <v>9.98256320836966</v>
      </c>
      <c r="M21" s="7">
        <f t="shared" si="8"/>
        <v>1.939843068875327</v>
      </c>
      <c r="N21" s="46">
        <f t="shared" si="8"/>
        <v>8.042720139494334</v>
      </c>
      <c r="O21" s="9">
        <f t="shared" si="8"/>
        <v>0.3923278116826504</v>
      </c>
      <c r="P21" s="7">
        <f t="shared" si="8"/>
        <v>4.577157802964255</v>
      </c>
      <c r="Q21" s="46">
        <f t="shared" si="7"/>
        <v>0.06538796861377506</v>
      </c>
      <c r="R21" s="9">
        <f t="shared" si="8"/>
        <v>0.23975588491717525</v>
      </c>
      <c r="S21" s="46">
        <f t="shared" si="8"/>
        <v>4.5117698343504795</v>
      </c>
      <c r="T21" s="47">
        <f t="shared" si="8"/>
        <v>0</v>
      </c>
      <c r="U21" s="193">
        <f t="shared" si="8"/>
        <v>0</v>
      </c>
      <c r="V21" s="24">
        <f t="shared" si="8"/>
        <v>0</v>
      </c>
    </row>
    <row r="22" spans="2:22" s="29" customFormat="1" ht="13.5">
      <c r="B22" s="100" t="s">
        <v>13</v>
      </c>
      <c r="C22" s="6">
        <f t="shared" si="5"/>
        <v>100.00000000000001</v>
      </c>
      <c r="D22" s="25">
        <f aca="true" t="shared" si="9" ref="D22:V22">D11/$C11*100</f>
        <v>43.05555555555556</v>
      </c>
      <c r="E22" s="46">
        <f t="shared" si="9"/>
        <v>29.166666666666668</v>
      </c>
      <c r="F22" s="8">
        <f t="shared" si="9"/>
        <v>13.88888888888889</v>
      </c>
      <c r="G22" s="46">
        <f t="shared" si="9"/>
        <v>0</v>
      </c>
      <c r="H22" s="8">
        <f t="shared" si="9"/>
        <v>0</v>
      </c>
      <c r="I22" s="8">
        <f t="shared" si="9"/>
        <v>0</v>
      </c>
      <c r="J22" s="46">
        <f t="shared" si="9"/>
        <v>0</v>
      </c>
      <c r="K22" s="9">
        <f t="shared" si="9"/>
        <v>27.77777777777778</v>
      </c>
      <c r="L22" s="46">
        <f t="shared" si="9"/>
        <v>0</v>
      </c>
      <c r="M22" s="7">
        <f t="shared" si="9"/>
        <v>0</v>
      </c>
      <c r="N22" s="46">
        <f t="shared" si="9"/>
        <v>0</v>
      </c>
      <c r="O22" s="9">
        <f t="shared" si="9"/>
        <v>0</v>
      </c>
      <c r="P22" s="7">
        <f t="shared" si="9"/>
        <v>23.61111111111111</v>
      </c>
      <c r="Q22" s="46">
        <f t="shared" si="7"/>
        <v>0</v>
      </c>
      <c r="R22" s="9">
        <f t="shared" si="9"/>
        <v>0</v>
      </c>
      <c r="S22" s="46">
        <f t="shared" si="9"/>
        <v>5.555555555555555</v>
      </c>
      <c r="T22" s="47">
        <f t="shared" si="9"/>
        <v>0</v>
      </c>
      <c r="U22" s="203">
        <f t="shared" si="9"/>
        <v>0</v>
      </c>
      <c r="V22" s="204">
        <f t="shared" si="9"/>
        <v>0</v>
      </c>
    </row>
    <row r="23" spans="2:22" s="29" customFormat="1" ht="13.5">
      <c r="B23" s="100" t="s">
        <v>32</v>
      </c>
      <c r="C23" s="6">
        <f t="shared" si="5"/>
        <v>100</v>
      </c>
      <c r="D23" s="25">
        <f aca="true" t="shared" si="10" ref="D23:V23">D12/$C12*100</f>
        <v>100</v>
      </c>
      <c r="E23" s="46">
        <f t="shared" si="10"/>
        <v>0</v>
      </c>
      <c r="F23" s="8">
        <f t="shared" si="10"/>
        <v>0</v>
      </c>
      <c r="G23" s="46">
        <f t="shared" si="10"/>
        <v>0</v>
      </c>
      <c r="H23" s="8">
        <f t="shared" si="10"/>
        <v>0</v>
      </c>
      <c r="I23" s="8">
        <f t="shared" si="10"/>
        <v>100</v>
      </c>
      <c r="J23" s="46">
        <f t="shared" si="10"/>
        <v>0</v>
      </c>
      <c r="K23" s="9">
        <f t="shared" si="10"/>
        <v>0</v>
      </c>
      <c r="L23" s="46">
        <f t="shared" si="10"/>
        <v>0</v>
      </c>
      <c r="M23" s="7">
        <f t="shared" si="10"/>
        <v>0</v>
      </c>
      <c r="N23" s="46">
        <f t="shared" si="10"/>
        <v>0</v>
      </c>
      <c r="O23" s="9">
        <f t="shared" si="10"/>
        <v>0</v>
      </c>
      <c r="P23" s="7">
        <f t="shared" si="10"/>
        <v>0</v>
      </c>
      <c r="Q23" s="46">
        <f t="shared" si="7"/>
        <v>0</v>
      </c>
      <c r="R23" s="9">
        <f t="shared" si="10"/>
        <v>0</v>
      </c>
      <c r="S23" s="46">
        <f t="shared" si="10"/>
        <v>0</v>
      </c>
      <c r="T23" s="47">
        <f t="shared" si="10"/>
        <v>0</v>
      </c>
      <c r="U23" s="203">
        <f t="shared" si="10"/>
        <v>0</v>
      </c>
      <c r="V23" s="204">
        <f t="shared" si="10"/>
        <v>0</v>
      </c>
    </row>
    <row r="24" spans="2:22" s="29" customFormat="1" ht="13.5">
      <c r="B24" s="100" t="s">
        <v>33</v>
      </c>
      <c r="C24" s="6">
        <f t="shared" si="5"/>
        <v>100</v>
      </c>
      <c r="D24" s="25">
        <f aca="true" t="shared" si="11" ref="D24:T25">D13/$C13*100</f>
        <v>0</v>
      </c>
      <c r="E24" s="46">
        <f t="shared" si="11"/>
        <v>0</v>
      </c>
      <c r="F24" s="8">
        <f t="shared" si="11"/>
        <v>0</v>
      </c>
      <c r="G24" s="46">
        <f t="shared" si="11"/>
        <v>0</v>
      </c>
      <c r="H24" s="8">
        <f t="shared" si="11"/>
        <v>0</v>
      </c>
      <c r="I24" s="8">
        <f t="shared" si="11"/>
        <v>0</v>
      </c>
      <c r="J24" s="46">
        <f t="shared" si="11"/>
        <v>0</v>
      </c>
      <c r="K24" s="9">
        <f t="shared" si="11"/>
        <v>0</v>
      </c>
      <c r="L24" s="46">
        <f t="shared" si="11"/>
        <v>0</v>
      </c>
      <c r="M24" s="7">
        <f t="shared" si="11"/>
        <v>0</v>
      </c>
      <c r="N24" s="46">
        <f t="shared" si="11"/>
        <v>0</v>
      </c>
      <c r="O24" s="9">
        <f t="shared" si="11"/>
        <v>0</v>
      </c>
      <c r="P24" s="7">
        <f t="shared" si="11"/>
        <v>100</v>
      </c>
      <c r="Q24" s="46">
        <f t="shared" si="7"/>
        <v>0</v>
      </c>
      <c r="R24" s="9">
        <f t="shared" si="11"/>
        <v>0</v>
      </c>
      <c r="S24" s="46">
        <f t="shared" si="11"/>
        <v>0</v>
      </c>
      <c r="T24" s="47">
        <f t="shared" si="11"/>
        <v>0</v>
      </c>
      <c r="U24" s="203">
        <f>U13/$C13*100</f>
        <v>0</v>
      </c>
      <c r="V24" s="204">
        <f>V13/$C13*100</f>
        <v>0</v>
      </c>
    </row>
    <row r="25" spans="2:22" s="29" customFormat="1" ht="13.5">
      <c r="B25" s="100" t="s">
        <v>17</v>
      </c>
      <c r="C25" s="6">
        <f t="shared" si="5"/>
        <v>100</v>
      </c>
      <c r="D25" s="25">
        <f t="shared" si="11"/>
        <v>38.91891891891892</v>
      </c>
      <c r="E25" s="46">
        <f t="shared" si="11"/>
        <v>34.054054054054056</v>
      </c>
      <c r="F25" s="8">
        <f t="shared" si="11"/>
        <v>4.864864864864865</v>
      </c>
      <c r="G25" s="46">
        <f t="shared" si="11"/>
        <v>0</v>
      </c>
      <c r="H25" s="8">
        <f t="shared" si="11"/>
        <v>0</v>
      </c>
      <c r="I25" s="8">
        <f t="shared" si="11"/>
        <v>0</v>
      </c>
      <c r="J25" s="46">
        <f t="shared" si="11"/>
        <v>0</v>
      </c>
      <c r="K25" s="9">
        <f t="shared" si="11"/>
        <v>34.054054054054056</v>
      </c>
      <c r="L25" s="46">
        <f t="shared" si="11"/>
        <v>0</v>
      </c>
      <c r="M25" s="7">
        <f t="shared" si="11"/>
        <v>0</v>
      </c>
      <c r="N25" s="46">
        <f t="shared" si="11"/>
        <v>0</v>
      </c>
      <c r="O25" s="9">
        <f t="shared" si="11"/>
        <v>0.5405405405405406</v>
      </c>
      <c r="P25" s="7">
        <f t="shared" si="11"/>
        <v>21.08108108108108</v>
      </c>
      <c r="Q25" s="46">
        <f t="shared" si="7"/>
        <v>0</v>
      </c>
      <c r="R25" s="9">
        <f t="shared" si="11"/>
        <v>2.1621621621621623</v>
      </c>
      <c r="S25" s="46">
        <f t="shared" si="11"/>
        <v>3.2432432432432434</v>
      </c>
      <c r="T25" s="47">
        <f t="shared" si="11"/>
        <v>0</v>
      </c>
      <c r="U25" s="203">
        <f>U14/$C14*100</f>
        <v>0</v>
      </c>
      <c r="V25" s="204">
        <f>V14/$C14*100</f>
        <v>0</v>
      </c>
    </row>
    <row r="26" spans="2:22" s="29" customFormat="1" ht="14.25" thickBot="1">
      <c r="B26" s="130" t="s">
        <v>18</v>
      </c>
      <c r="C26" s="48">
        <f t="shared" si="5"/>
        <v>100</v>
      </c>
      <c r="D26" s="28">
        <f aca="true" t="shared" si="12" ref="D26:V26">D15/$C15*100</f>
        <v>65</v>
      </c>
      <c r="E26" s="51">
        <f t="shared" si="12"/>
        <v>45</v>
      </c>
      <c r="F26" s="50">
        <f t="shared" si="12"/>
        <v>20</v>
      </c>
      <c r="G26" s="51">
        <f t="shared" si="12"/>
        <v>0</v>
      </c>
      <c r="H26" s="50">
        <f t="shared" si="12"/>
        <v>0</v>
      </c>
      <c r="I26" s="50">
        <f t="shared" si="12"/>
        <v>0</v>
      </c>
      <c r="J26" s="51">
        <f t="shared" si="12"/>
        <v>0</v>
      </c>
      <c r="K26" s="10">
        <f t="shared" si="12"/>
        <v>10</v>
      </c>
      <c r="L26" s="51">
        <f t="shared" si="12"/>
        <v>0</v>
      </c>
      <c r="M26" s="49">
        <f t="shared" si="12"/>
        <v>0</v>
      </c>
      <c r="N26" s="51">
        <f t="shared" si="12"/>
        <v>0</v>
      </c>
      <c r="O26" s="10">
        <f t="shared" si="12"/>
        <v>0</v>
      </c>
      <c r="P26" s="49">
        <f t="shared" si="12"/>
        <v>17.5</v>
      </c>
      <c r="Q26" s="51">
        <f t="shared" si="7"/>
        <v>0</v>
      </c>
      <c r="R26" s="10">
        <f t="shared" si="12"/>
        <v>0</v>
      </c>
      <c r="S26" s="51">
        <f t="shared" si="12"/>
        <v>7.5</v>
      </c>
      <c r="T26" s="93">
        <f t="shared" si="12"/>
        <v>0</v>
      </c>
      <c r="U26" s="205">
        <f t="shared" si="12"/>
        <v>0</v>
      </c>
      <c r="V26" s="206">
        <f t="shared" si="12"/>
        <v>0</v>
      </c>
    </row>
    <row r="27" ht="13.5">
      <c r="V27" s="65"/>
    </row>
    <row r="28" spans="2:22" ht="13.5">
      <c r="B28" s="165" t="s">
        <v>54</v>
      </c>
      <c r="C28" s="53" t="s">
        <v>53</v>
      </c>
      <c r="V28" s="65"/>
    </row>
    <row r="29" spans="2:3" ht="13.5">
      <c r="B29" s="165" t="s">
        <v>55</v>
      </c>
      <c r="C29" s="53" t="s">
        <v>56</v>
      </c>
    </row>
  </sheetData>
  <sheetProtection/>
  <mergeCells count="24">
    <mergeCell ref="U3:V3"/>
    <mergeCell ref="U4:V4"/>
    <mergeCell ref="T4:T5"/>
    <mergeCell ref="P3:Q3"/>
    <mergeCell ref="L4:L5"/>
    <mergeCell ref="S4:S5"/>
    <mergeCell ref="O4:O5"/>
    <mergeCell ref="R4:R5"/>
    <mergeCell ref="B3:B5"/>
    <mergeCell ref="C3:C4"/>
    <mergeCell ref="D3:J3"/>
    <mergeCell ref="M3:N3"/>
    <mergeCell ref="D4:D5"/>
    <mergeCell ref="E4:E5"/>
    <mergeCell ref="J4:J5"/>
    <mergeCell ref="K4:K5"/>
    <mergeCell ref="F4:F5"/>
    <mergeCell ref="G4:G5"/>
    <mergeCell ref="H4:H5"/>
    <mergeCell ref="I4:I5"/>
    <mergeCell ref="P4:P5"/>
    <mergeCell ref="Q4:Q5"/>
    <mergeCell ref="M4:M5"/>
    <mergeCell ref="N4:N5"/>
  </mergeCells>
  <printOptions horizontalCentered="1"/>
  <pageMargins left="0" right="0" top="0.5905511811023623" bottom="0.3937007874015748" header="0.3937007874015748" footer="0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V29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125" defaultRowHeight="13.5"/>
  <cols>
    <col min="1" max="1" width="3.75390625" style="67" customWidth="1"/>
    <col min="2" max="2" width="11.125" style="67" customWidth="1"/>
    <col min="3" max="3" width="11.25390625" style="67" customWidth="1"/>
    <col min="4" max="4" width="9.375" style="67" customWidth="1"/>
    <col min="5" max="10" width="7.50390625" style="67" customWidth="1"/>
    <col min="11" max="11" width="8.75390625" style="67" customWidth="1"/>
    <col min="12" max="12" width="8.625" style="67" customWidth="1"/>
    <col min="13" max="14" width="7.375" style="67" customWidth="1"/>
    <col min="15" max="15" width="8.25390625" style="67" customWidth="1"/>
    <col min="16" max="17" width="7.50390625" style="67" customWidth="1"/>
    <col min="18" max="18" width="7.625" style="67" customWidth="1"/>
    <col min="19" max="19" width="7.50390625" style="67" customWidth="1"/>
    <col min="20" max="20" width="6.25390625" style="67" customWidth="1"/>
    <col min="21" max="22" width="7.50390625" style="67" customWidth="1"/>
    <col min="23" max="247" width="9.00390625" style="67" customWidth="1"/>
    <col min="248" max="248" width="12.50390625" style="67" customWidth="1"/>
    <col min="249" max="249" width="11.125" style="67" bestFit="1" customWidth="1"/>
    <col min="250" max="250" width="9.00390625" style="67" customWidth="1"/>
    <col min="251" max="251" width="7.50390625" style="67" customWidth="1"/>
    <col min="252" max="16384" width="7.125" style="67" customWidth="1"/>
  </cols>
  <sheetData>
    <row r="1" ht="17.25">
      <c r="B1" s="66" t="s">
        <v>42</v>
      </c>
    </row>
    <row r="2" spans="2:22" ht="18" thickBot="1">
      <c r="B2" s="66"/>
      <c r="U2" s="174"/>
      <c r="V2" s="175" t="str">
        <f>'国・公・私立計【男女】'!V2</f>
        <v>平成28年３月卒業</v>
      </c>
    </row>
    <row r="3" spans="2:22" s="85" customFormat="1" ht="34.5" customHeight="1">
      <c r="B3" s="635" t="s">
        <v>0</v>
      </c>
      <c r="C3" s="638" t="s">
        <v>1</v>
      </c>
      <c r="D3" s="626" t="s">
        <v>2</v>
      </c>
      <c r="E3" s="640"/>
      <c r="F3" s="640"/>
      <c r="G3" s="640"/>
      <c r="H3" s="640"/>
      <c r="I3" s="640"/>
      <c r="J3" s="641"/>
      <c r="K3" s="233" t="s">
        <v>21</v>
      </c>
      <c r="L3" s="234" t="s">
        <v>22</v>
      </c>
      <c r="M3" s="642" t="s">
        <v>3</v>
      </c>
      <c r="N3" s="643"/>
      <c r="O3" s="233" t="s">
        <v>23</v>
      </c>
      <c r="P3" s="625" t="s">
        <v>52</v>
      </c>
      <c r="Q3" s="626"/>
      <c r="R3" s="233" t="s">
        <v>24</v>
      </c>
      <c r="S3" s="233" t="s">
        <v>25</v>
      </c>
      <c r="T3" s="235" t="s">
        <v>26</v>
      </c>
      <c r="U3" s="642" t="s">
        <v>28</v>
      </c>
      <c r="V3" s="654"/>
    </row>
    <row r="4" spans="2:22" s="85" customFormat="1" ht="32.25" customHeight="1">
      <c r="B4" s="636"/>
      <c r="C4" s="639"/>
      <c r="D4" s="650" t="s">
        <v>4</v>
      </c>
      <c r="E4" s="652" t="s">
        <v>5</v>
      </c>
      <c r="F4" s="644" t="s">
        <v>58</v>
      </c>
      <c r="G4" s="644" t="s">
        <v>59</v>
      </c>
      <c r="H4" s="644" t="s">
        <v>60</v>
      </c>
      <c r="I4" s="644" t="s">
        <v>61</v>
      </c>
      <c r="J4" s="631" t="s">
        <v>62</v>
      </c>
      <c r="K4" s="633" t="s">
        <v>63</v>
      </c>
      <c r="L4" s="648" t="s">
        <v>4</v>
      </c>
      <c r="M4" s="646" t="s">
        <v>64</v>
      </c>
      <c r="N4" s="631" t="s">
        <v>6</v>
      </c>
      <c r="O4" s="633" t="s">
        <v>65</v>
      </c>
      <c r="P4" s="627" t="s">
        <v>66</v>
      </c>
      <c r="Q4" s="629" t="s">
        <v>67</v>
      </c>
      <c r="R4" s="633" t="s">
        <v>68</v>
      </c>
      <c r="S4" s="657" t="s">
        <v>7</v>
      </c>
      <c r="T4" s="659" t="s">
        <v>27</v>
      </c>
      <c r="U4" s="655" t="s">
        <v>57</v>
      </c>
      <c r="V4" s="656"/>
    </row>
    <row r="5" spans="2:22" s="85" customFormat="1" ht="69.75" customHeight="1" thickBot="1">
      <c r="B5" s="637"/>
      <c r="C5" s="86" t="s">
        <v>8</v>
      </c>
      <c r="D5" s="651"/>
      <c r="E5" s="653"/>
      <c r="F5" s="645"/>
      <c r="G5" s="645"/>
      <c r="H5" s="645"/>
      <c r="I5" s="645"/>
      <c r="J5" s="632"/>
      <c r="K5" s="634"/>
      <c r="L5" s="649"/>
      <c r="M5" s="647"/>
      <c r="N5" s="632"/>
      <c r="O5" s="634"/>
      <c r="P5" s="628"/>
      <c r="Q5" s="630"/>
      <c r="R5" s="634"/>
      <c r="S5" s="658"/>
      <c r="T5" s="660"/>
      <c r="U5" s="236" t="s">
        <v>69</v>
      </c>
      <c r="V5" s="237" t="s">
        <v>70</v>
      </c>
    </row>
    <row r="6" spans="2:22" ht="13.5" customHeight="1">
      <c r="B6" s="68" t="s">
        <v>29</v>
      </c>
      <c r="C6" s="69"/>
      <c r="D6" s="143"/>
      <c r="E6" s="70"/>
      <c r="F6" s="71"/>
      <c r="G6" s="71"/>
      <c r="H6" s="71"/>
      <c r="I6" s="71"/>
      <c r="J6" s="72"/>
      <c r="K6" s="73"/>
      <c r="L6" s="142"/>
      <c r="M6" s="74"/>
      <c r="N6" s="72"/>
      <c r="O6" s="75"/>
      <c r="P6" s="200"/>
      <c r="Q6" s="196"/>
      <c r="R6" s="73"/>
      <c r="S6" s="76"/>
      <c r="T6" s="210"/>
      <c r="U6" s="214"/>
      <c r="V6" s="211"/>
    </row>
    <row r="7" spans="2:22" s="127" customFormat="1" ht="13.5" customHeight="1">
      <c r="B7" s="77" t="s">
        <v>30</v>
      </c>
      <c r="C7" s="103">
        <f>D7+K7+L7+O7+P7+Q7+R7+S7+T7</f>
        <v>99</v>
      </c>
      <c r="D7" s="104">
        <f>SUM(E7:J7)</f>
        <v>71</v>
      </c>
      <c r="E7" s="105">
        <v>71</v>
      </c>
      <c r="F7" s="106">
        <v>0</v>
      </c>
      <c r="G7" s="106">
        <v>0</v>
      </c>
      <c r="H7" s="106">
        <v>0</v>
      </c>
      <c r="I7" s="106">
        <v>0</v>
      </c>
      <c r="J7" s="107">
        <v>0</v>
      </c>
      <c r="K7" s="108">
        <v>0</v>
      </c>
      <c r="L7" s="108">
        <f>SUM(M7:N7)</f>
        <v>2</v>
      </c>
      <c r="M7" s="109">
        <v>2</v>
      </c>
      <c r="N7" s="107">
        <v>0</v>
      </c>
      <c r="O7" s="108">
        <v>0</v>
      </c>
      <c r="P7" s="198">
        <v>0</v>
      </c>
      <c r="Q7" s="104">
        <v>0</v>
      </c>
      <c r="R7" s="108">
        <v>0</v>
      </c>
      <c r="S7" s="108">
        <v>26</v>
      </c>
      <c r="T7" s="188">
        <v>0</v>
      </c>
      <c r="U7" s="215">
        <v>0</v>
      </c>
      <c r="V7" s="110">
        <v>0</v>
      </c>
    </row>
    <row r="8" spans="2:22" s="127" customFormat="1" ht="13.5" customHeight="1">
      <c r="B8" s="77"/>
      <c r="C8" s="103"/>
      <c r="D8" s="104"/>
      <c r="E8" s="105"/>
      <c r="F8" s="106"/>
      <c r="G8" s="106"/>
      <c r="H8" s="106"/>
      <c r="I8" s="106"/>
      <c r="J8" s="107"/>
      <c r="K8" s="108"/>
      <c r="L8" s="108"/>
      <c r="M8" s="109"/>
      <c r="N8" s="107"/>
      <c r="O8" s="108"/>
      <c r="P8" s="198"/>
      <c r="Q8" s="104"/>
      <c r="R8" s="108"/>
      <c r="S8" s="108"/>
      <c r="T8" s="188"/>
      <c r="U8" s="215"/>
      <c r="V8" s="110"/>
    </row>
    <row r="9" spans="2:22" ht="13.5" customHeight="1">
      <c r="B9" s="77" t="s">
        <v>31</v>
      </c>
      <c r="C9" s="103">
        <f>SUM(C10:C15)</f>
        <v>5086</v>
      </c>
      <c r="D9" s="111">
        <f aca="true" t="shared" si="0" ref="D9:T9">SUM(D10:D15)</f>
        <v>3969</v>
      </c>
      <c r="E9" s="31">
        <f t="shared" si="0"/>
        <v>3493</v>
      </c>
      <c r="F9" s="32">
        <f t="shared" si="0"/>
        <v>405</v>
      </c>
      <c r="G9" s="32">
        <f t="shared" si="0"/>
        <v>1</v>
      </c>
      <c r="H9" s="32">
        <f t="shared" si="0"/>
        <v>0</v>
      </c>
      <c r="I9" s="32">
        <f t="shared" si="0"/>
        <v>70</v>
      </c>
      <c r="J9" s="33">
        <f t="shared" si="0"/>
        <v>0</v>
      </c>
      <c r="K9" s="34">
        <f t="shared" si="0"/>
        <v>544</v>
      </c>
      <c r="L9" s="108">
        <f t="shared" si="0"/>
        <v>164</v>
      </c>
      <c r="M9" s="35">
        <f t="shared" si="0"/>
        <v>38</v>
      </c>
      <c r="N9" s="33">
        <f t="shared" si="0"/>
        <v>126</v>
      </c>
      <c r="O9" s="34">
        <f t="shared" si="0"/>
        <v>6</v>
      </c>
      <c r="P9" s="31">
        <f t="shared" si="0"/>
        <v>187</v>
      </c>
      <c r="Q9" s="167">
        <f>SUM(Q10:Q15)</f>
        <v>3</v>
      </c>
      <c r="R9" s="34">
        <f t="shared" si="0"/>
        <v>14</v>
      </c>
      <c r="S9" s="34">
        <f t="shared" si="0"/>
        <v>196</v>
      </c>
      <c r="T9" s="191">
        <f t="shared" si="0"/>
        <v>3</v>
      </c>
      <c r="U9" s="171">
        <f>SUM(U10:U15)</f>
        <v>1</v>
      </c>
      <c r="V9" s="173">
        <f>SUM(V10:V15)</f>
        <v>0</v>
      </c>
    </row>
    <row r="10" spans="2:22" s="127" customFormat="1" ht="13.5" customHeight="1">
      <c r="B10" s="78" t="s">
        <v>10</v>
      </c>
      <c r="C10" s="103">
        <f aca="true" t="shared" si="1" ref="C10:C15">D10+K10+L10+O10+P10+Q10+R10+S10+T10</f>
        <v>4552</v>
      </c>
      <c r="D10" s="111">
        <f aca="true" t="shared" si="2" ref="D10:D15">SUM(E10:J10)</f>
        <v>3641</v>
      </c>
      <c r="E10" s="112">
        <v>3311</v>
      </c>
      <c r="F10" s="113">
        <v>329</v>
      </c>
      <c r="G10" s="113">
        <v>1</v>
      </c>
      <c r="H10" s="113">
        <v>0</v>
      </c>
      <c r="I10" s="113">
        <v>0</v>
      </c>
      <c r="J10" s="114">
        <v>0</v>
      </c>
      <c r="K10" s="115">
        <v>451</v>
      </c>
      <c r="L10" s="108">
        <f aca="true" t="shared" si="3" ref="L10:L15">SUM(M10:N10)</f>
        <v>163</v>
      </c>
      <c r="M10" s="116">
        <v>38</v>
      </c>
      <c r="N10" s="114">
        <v>125</v>
      </c>
      <c r="O10" s="115">
        <v>3</v>
      </c>
      <c r="P10" s="112">
        <v>109</v>
      </c>
      <c r="Q10" s="202">
        <v>2</v>
      </c>
      <c r="R10" s="194">
        <v>9</v>
      </c>
      <c r="S10" s="115">
        <v>171</v>
      </c>
      <c r="T10" s="189">
        <v>3</v>
      </c>
      <c r="U10" s="216">
        <v>0</v>
      </c>
      <c r="V10" s="212">
        <v>0</v>
      </c>
    </row>
    <row r="11" spans="2:22" s="127" customFormat="1" ht="13.5" customHeight="1">
      <c r="B11" s="79" t="s">
        <v>13</v>
      </c>
      <c r="C11" s="103">
        <f t="shared" si="1"/>
        <v>52</v>
      </c>
      <c r="D11" s="111">
        <f t="shared" si="2"/>
        <v>18</v>
      </c>
      <c r="E11" s="112">
        <v>7</v>
      </c>
      <c r="F11" s="113">
        <v>11</v>
      </c>
      <c r="G11" s="113">
        <v>0</v>
      </c>
      <c r="H11" s="113">
        <v>0</v>
      </c>
      <c r="I11" s="113">
        <v>0</v>
      </c>
      <c r="J11" s="114">
        <v>0</v>
      </c>
      <c r="K11" s="115">
        <v>14</v>
      </c>
      <c r="L11" s="108">
        <v>0</v>
      </c>
      <c r="M11" s="116">
        <v>0</v>
      </c>
      <c r="N11" s="114">
        <v>0</v>
      </c>
      <c r="O11" s="115">
        <v>0</v>
      </c>
      <c r="P11" s="112">
        <v>15</v>
      </c>
      <c r="Q11" s="202">
        <v>0</v>
      </c>
      <c r="R11" s="194">
        <v>0</v>
      </c>
      <c r="S11" s="115">
        <v>5</v>
      </c>
      <c r="T11" s="189">
        <v>0</v>
      </c>
      <c r="U11" s="216">
        <v>0</v>
      </c>
      <c r="V11" s="212">
        <v>0</v>
      </c>
    </row>
    <row r="12" spans="2:22" s="127" customFormat="1" ht="13.5" customHeight="1">
      <c r="B12" s="79" t="s">
        <v>32</v>
      </c>
      <c r="C12" s="103">
        <f t="shared" si="1"/>
        <v>70</v>
      </c>
      <c r="D12" s="111">
        <f t="shared" si="2"/>
        <v>70</v>
      </c>
      <c r="E12" s="112">
        <v>0</v>
      </c>
      <c r="F12" s="113">
        <v>0</v>
      </c>
      <c r="G12" s="113">
        <v>0</v>
      </c>
      <c r="H12" s="113">
        <v>0</v>
      </c>
      <c r="I12" s="113">
        <v>70</v>
      </c>
      <c r="J12" s="114">
        <v>0</v>
      </c>
      <c r="K12" s="115">
        <v>0</v>
      </c>
      <c r="L12" s="108">
        <f t="shared" si="3"/>
        <v>0</v>
      </c>
      <c r="M12" s="116">
        <v>0</v>
      </c>
      <c r="N12" s="114">
        <v>0</v>
      </c>
      <c r="O12" s="115">
        <v>0</v>
      </c>
      <c r="P12" s="112">
        <v>0</v>
      </c>
      <c r="Q12" s="202">
        <v>0</v>
      </c>
      <c r="R12" s="117">
        <v>0</v>
      </c>
      <c r="S12" s="115">
        <v>0</v>
      </c>
      <c r="T12" s="189">
        <v>0</v>
      </c>
      <c r="U12" s="216">
        <v>0</v>
      </c>
      <c r="V12" s="212">
        <v>0</v>
      </c>
    </row>
    <row r="13" spans="2:22" s="127" customFormat="1" ht="13.5" customHeight="1">
      <c r="B13" s="79" t="s">
        <v>33</v>
      </c>
      <c r="C13" s="103">
        <f t="shared" si="1"/>
        <v>7</v>
      </c>
      <c r="D13" s="111">
        <f t="shared" si="2"/>
        <v>1</v>
      </c>
      <c r="E13" s="112">
        <v>1</v>
      </c>
      <c r="F13" s="113">
        <v>0</v>
      </c>
      <c r="G13" s="113">
        <v>0</v>
      </c>
      <c r="H13" s="113">
        <v>0</v>
      </c>
      <c r="I13" s="113">
        <v>0</v>
      </c>
      <c r="J13" s="114">
        <v>0</v>
      </c>
      <c r="K13" s="115">
        <v>3</v>
      </c>
      <c r="L13" s="108">
        <f t="shared" si="3"/>
        <v>0</v>
      </c>
      <c r="M13" s="116">
        <v>0</v>
      </c>
      <c r="N13" s="114">
        <v>0</v>
      </c>
      <c r="O13" s="115">
        <v>0</v>
      </c>
      <c r="P13" s="112">
        <v>2</v>
      </c>
      <c r="Q13" s="202">
        <v>1</v>
      </c>
      <c r="R13" s="117">
        <v>0</v>
      </c>
      <c r="S13" s="115">
        <v>0</v>
      </c>
      <c r="T13" s="189">
        <v>0</v>
      </c>
      <c r="U13" s="216">
        <v>0</v>
      </c>
      <c r="V13" s="212">
        <v>0</v>
      </c>
    </row>
    <row r="14" spans="2:22" s="127" customFormat="1" ht="13.5" customHeight="1">
      <c r="B14" s="79" t="s">
        <v>17</v>
      </c>
      <c r="C14" s="103">
        <f t="shared" si="1"/>
        <v>207</v>
      </c>
      <c r="D14" s="111">
        <f t="shared" si="2"/>
        <v>79</v>
      </c>
      <c r="E14" s="112">
        <v>33</v>
      </c>
      <c r="F14" s="113">
        <v>46</v>
      </c>
      <c r="G14" s="113">
        <v>0</v>
      </c>
      <c r="H14" s="113">
        <v>0</v>
      </c>
      <c r="I14" s="113">
        <v>0</v>
      </c>
      <c r="J14" s="114">
        <v>0</v>
      </c>
      <c r="K14" s="115">
        <v>67</v>
      </c>
      <c r="L14" s="108">
        <f t="shared" si="3"/>
        <v>0</v>
      </c>
      <c r="M14" s="116">
        <v>0</v>
      </c>
      <c r="N14" s="114">
        <v>0</v>
      </c>
      <c r="O14" s="115">
        <v>2</v>
      </c>
      <c r="P14" s="112">
        <v>49</v>
      </c>
      <c r="Q14" s="202">
        <v>0</v>
      </c>
      <c r="R14" s="194">
        <v>3</v>
      </c>
      <c r="S14" s="115">
        <v>7</v>
      </c>
      <c r="T14" s="189">
        <v>0</v>
      </c>
      <c r="U14" s="216">
        <v>1</v>
      </c>
      <c r="V14" s="212">
        <v>0</v>
      </c>
    </row>
    <row r="15" spans="2:22" s="127" customFormat="1" ht="13.5" customHeight="1" thickBot="1">
      <c r="B15" s="130" t="s">
        <v>18</v>
      </c>
      <c r="C15" s="516">
        <f t="shared" si="1"/>
        <v>198</v>
      </c>
      <c r="D15" s="121">
        <f t="shared" si="2"/>
        <v>160</v>
      </c>
      <c r="E15" s="122">
        <v>141</v>
      </c>
      <c r="F15" s="123">
        <v>19</v>
      </c>
      <c r="G15" s="123">
        <v>0</v>
      </c>
      <c r="H15" s="123">
        <v>0</v>
      </c>
      <c r="I15" s="123">
        <v>0</v>
      </c>
      <c r="J15" s="124">
        <v>0</v>
      </c>
      <c r="K15" s="125">
        <v>9</v>
      </c>
      <c r="L15" s="126">
        <f t="shared" si="3"/>
        <v>1</v>
      </c>
      <c r="M15" s="122">
        <v>0</v>
      </c>
      <c r="N15" s="124">
        <v>1</v>
      </c>
      <c r="O15" s="125">
        <v>1</v>
      </c>
      <c r="P15" s="199">
        <v>12</v>
      </c>
      <c r="Q15" s="195">
        <v>0</v>
      </c>
      <c r="R15" s="125">
        <v>2</v>
      </c>
      <c r="S15" s="125">
        <v>13</v>
      </c>
      <c r="T15" s="190">
        <v>0</v>
      </c>
      <c r="U15" s="217">
        <v>0</v>
      </c>
      <c r="V15" s="213">
        <v>0</v>
      </c>
    </row>
    <row r="16" spans="2:22" ht="13.5">
      <c r="B16" s="80"/>
      <c r="V16" s="80"/>
    </row>
    <row r="17" s="29" customFormat="1" ht="14.25" thickBot="1">
      <c r="B17" s="30" t="s">
        <v>20</v>
      </c>
    </row>
    <row r="18" spans="2:22" s="29" customFormat="1" ht="13.5">
      <c r="B18" s="36" t="s">
        <v>29</v>
      </c>
      <c r="C18" s="37"/>
      <c r="D18" s="38"/>
      <c r="E18" s="39"/>
      <c r="F18" s="40"/>
      <c r="G18" s="39"/>
      <c r="H18" s="40"/>
      <c r="I18" s="40"/>
      <c r="J18" s="39"/>
      <c r="K18" s="41"/>
      <c r="L18" s="39"/>
      <c r="M18" s="42"/>
      <c r="N18" s="39"/>
      <c r="O18" s="41"/>
      <c r="P18" s="42"/>
      <c r="Q18" s="39"/>
      <c r="R18" s="43"/>
      <c r="S18" s="39"/>
      <c r="T18" s="101"/>
      <c r="U18" s="192"/>
      <c r="V18" s="44"/>
    </row>
    <row r="19" spans="2:22" s="29" customFormat="1" ht="13.5">
      <c r="B19" s="45" t="s">
        <v>30</v>
      </c>
      <c r="C19" s="6">
        <f>D19+K19+L19+O19+P19+Q19+R19+S19+T19</f>
        <v>100</v>
      </c>
      <c r="D19" s="25">
        <f aca="true" t="shared" si="4" ref="D19:V19">D7/$C7*100</f>
        <v>71.71717171717171</v>
      </c>
      <c r="E19" s="46">
        <f t="shared" si="4"/>
        <v>71.71717171717171</v>
      </c>
      <c r="F19" s="8">
        <f t="shared" si="4"/>
        <v>0</v>
      </c>
      <c r="G19" s="46">
        <f t="shared" si="4"/>
        <v>0</v>
      </c>
      <c r="H19" s="8">
        <f t="shared" si="4"/>
        <v>0</v>
      </c>
      <c r="I19" s="8">
        <f t="shared" si="4"/>
        <v>0</v>
      </c>
      <c r="J19" s="46">
        <f t="shared" si="4"/>
        <v>0</v>
      </c>
      <c r="K19" s="9">
        <f t="shared" si="4"/>
        <v>0</v>
      </c>
      <c r="L19" s="46">
        <f t="shared" si="4"/>
        <v>2.0202020202020203</v>
      </c>
      <c r="M19" s="7">
        <f t="shared" si="4"/>
        <v>2.0202020202020203</v>
      </c>
      <c r="N19" s="46">
        <f t="shared" si="4"/>
        <v>0</v>
      </c>
      <c r="O19" s="9">
        <f t="shared" si="4"/>
        <v>0</v>
      </c>
      <c r="P19" s="7">
        <f t="shared" si="4"/>
        <v>0</v>
      </c>
      <c r="Q19" s="46">
        <f t="shared" si="4"/>
        <v>0</v>
      </c>
      <c r="R19" s="9">
        <f t="shared" si="4"/>
        <v>0</v>
      </c>
      <c r="S19" s="46">
        <f t="shared" si="4"/>
        <v>26.262626262626267</v>
      </c>
      <c r="T19" s="47">
        <f t="shared" si="4"/>
        <v>0</v>
      </c>
      <c r="U19" s="193">
        <f t="shared" si="4"/>
        <v>0</v>
      </c>
      <c r="V19" s="24">
        <f t="shared" si="4"/>
        <v>0</v>
      </c>
    </row>
    <row r="20" spans="2:22" s="29" customFormat="1" ht="27">
      <c r="B20" s="45" t="s">
        <v>34</v>
      </c>
      <c r="C20" s="6">
        <f aca="true" t="shared" si="5" ref="C20:C26">D20+K20+L20+O20+P20+Q20+R20+S20+T20</f>
        <v>100.00000000000001</v>
      </c>
      <c r="D20" s="25">
        <f aca="true" t="shared" si="6" ref="D20:V20">D9/$C9*100</f>
        <v>78.03775068816358</v>
      </c>
      <c r="E20" s="46">
        <f t="shared" si="6"/>
        <v>68.67872591427448</v>
      </c>
      <c r="F20" s="8">
        <f t="shared" si="6"/>
        <v>7.963035784506488</v>
      </c>
      <c r="G20" s="46">
        <f t="shared" si="6"/>
        <v>0.019661816751867872</v>
      </c>
      <c r="H20" s="8">
        <f t="shared" si="6"/>
        <v>0</v>
      </c>
      <c r="I20" s="8">
        <f t="shared" si="6"/>
        <v>1.376327172630751</v>
      </c>
      <c r="J20" s="46">
        <f t="shared" si="6"/>
        <v>0</v>
      </c>
      <c r="K20" s="9">
        <f t="shared" si="6"/>
        <v>10.696028313016123</v>
      </c>
      <c r="L20" s="46">
        <f t="shared" si="6"/>
        <v>3.224537947306331</v>
      </c>
      <c r="M20" s="7">
        <f t="shared" si="6"/>
        <v>0.7471490365709791</v>
      </c>
      <c r="N20" s="46">
        <f t="shared" si="6"/>
        <v>2.477388910735352</v>
      </c>
      <c r="O20" s="9">
        <f t="shared" si="6"/>
        <v>0.11797090051120723</v>
      </c>
      <c r="P20" s="7">
        <f t="shared" si="6"/>
        <v>3.676759732599292</v>
      </c>
      <c r="Q20" s="46">
        <f aca="true" t="shared" si="7" ref="Q20:Q26">Q9/$C9*100</f>
        <v>0.058985450255603616</v>
      </c>
      <c r="R20" s="9">
        <f t="shared" si="6"/>
        <v>0.2752654345261502</v>
      </c>
      <c r="S20" s="46">
        <f t="shared" si="6"/>
        <v>3.853716083366103</v>
      </c>
      <c r="T20" s="47">
        <f t="shared" si="6"/>
        <v>0.058985450255603616</v>
      </c>
      <c r="U20" s="193">
        <f t="shared" si="6"/>
        <v>0.019661816751867872</v>
      </c>
      <c r="V20" s="24">
        <f t="shared" si="6"/>
        <v>0</v>
      </c>
    </row>
    <row r="21" spans="2:22" s="29" customFormat="1" ht="13.5">
      <c r="B21" s="99" t="s">
        <v>10</v>
      </c>
      <c r="C21" s="6">
        <f t="shared" si="5"/>
        <v>100.00000000000001</v>
      </c>
      <c r="D21" s="25">
        <f aca="true" t="shared" si="8" ref="D21:V21">D10/$C10*100</f>
        <v>79.98681898066783</v>
      </c>
      <c r="E21" s="46">
        <f t="shared" si="8"/>
        <v>72.73725834797891</v>
      </c>
      <c r="F21" s="8">
        <f t="shared" si="8"/>
        <v>7.227592267135326</v>
      </c>
      <c r="G21" s="46">
        <f t="shared" si="8"/>
        <v>0.02196836555360281</v>
      </c>
      <c r="H21" s="8">
        <f t="shared" si="8"/>
        <v>0</v>
      </c>
      <c r="I21" s="8">
        <f t="shared" si="8"/>
        <v>0</v>
      </c>
      <c r="J21" s="46">
        <f t="shared" si="8"/>
        <v>0</v>
      </c>
      <c r="K21" s="9">
        <f t="shared" si="8"/>
        <v>9.90773286467487</v>
      </c>
      <c r="L21" s="46">
        <f t="shared" si="8"/>
        <v>3.580843585237258</v>
      </c>
      <c r="M21" s="7">
        <f t="shared" si="8"/>
        <v>0.8347978910369069</v>
      </c>
      <c r="N21" s="46">
        <f t="shared" si="8"/>
        <v>2.7460456942003515</v>
      </c>
      <c r="O21" s="9">
        <f t="shared" si="8"/>
        <v>0.06590509666080843</v>
      </c>
      <c r="P21" s="7">
        <f t="shared" si="8"/>
        <v>2.3945518453427064</v>
      </c>
      <c r="Q21" s="46">
        <f t="shared" si="7"/>
        <v>0.04393673110720562</v>
      </c>
      <c r="R21" s="9">
        <f t="shared" si="8"/>
        <v>0.19771528998242532</v>
      </c>
      <c r="S21" s="46">
        <f t="shared" si="8"/>
        <v>3.756590509666081</v>
      </c>
      <c r="T21" s="47">
        <f t="shared" si="8"/>
        <v>0.06590509666080843</v>
      </c>
      <c r="U21" s="193">
        <f t="shared" si="8"/>
        <v>0</v>
      </c>
      <c r="V21" s="24">
        <f t="shared" si="8"/>
        <v>0</v>
      </c>
    </row>
    <row r="22" spans="2:22" s="29" customFormat="1" ht="13.5">
      <c r="B22" s="100" t="s">
        <v>13</v>
      </c>
      <c r="C22" s="6">
        <f t="shared" si="5"/>
        <v>99.99999999999999</v>
      </c>
      <c r="D22" s="25">
        <f aca="true" t="shared" si="9" ref="D22:V22">D11/$C11*100</f>
        <v>34.61538461538461</v>
      </c>
      <c r="E22" s="46">
        <f t="shared" si="9"/>
        <v>13.461538461538462</v>
      </c>
      <c r="F22" s="8">
        <f t="shared" si="9"/>
        <v>21.153846153846153</v>
      </c>
      <c r="G22" s="46">
        <f t="shared" si="9"/>
        <v>0</v>
      </c>
      <c r="H22" s="8">
        <f t="shared" si="9"/>
        <v>0</v>
      </c>
      <c r="I22" s="8">
        <f t="shared" si="9"/>
        <v>0</v>
      </c>
      <c r="J22" s="46">
        <f t="shared" si="9"/>
        <v>0</v>
      </c>
      <c r="K22" s="9">
        <f t="shared" si="9"/>
        <v>26.923076923076923</v>
      </c>
      <c r="L22" s="46">
        <f t="shared" si="9"/>
        <v>0</v>
      </c>
      <c r="M22" s="7">
        <f t="shared" si="9"/>
        <v>0</v>
      </c>
      <c r="N22" s="46">
        <f t="shared" si="9"/>
        <v>0</v>
      </c>
      <c r="O22" s="9">
        <f t="shared" si="9"/>
        <v>0</v>
      </c>
      <c r="P22" s="7">
        <f t="shared" si="9"/>
        <v>28.846153846153843</v>
      </c>
      <c r="Q22" s="46">
        <f t="shared" si="7"/>
        <v>0</v>
      </c>
      <c r="R22" s="9">
        <f t="shared" si="9"/>
        <v>0</v>
      </c>
      <c r="S22" s="46">
        <f t="shared" si="9"/>
        <v>9.615384615384617</v>
      </c>
      <c r="T22" s="47">
        <f t="shared" si="9"/>
        <v>0</v>
      </c>
      <c r="U22" s="203">
        <f t="shared" si="9"/>
        <v>0</v>
      </c>
      <c r="V22" s="204">
        <f t="shared" si="9"/>
        <v>0</v>
      </c>
    </row>
    <row r="23" spans="2:22" s="29" customFormat="1" ht="13.5">
      <c r="B23" s="100" t="s">
        <v>32</v>
      </c>
      <c r="C23" s="6">
        <f t="shared" si="5"/>
        <v>100</v>
      </c>
      <c r="D23" s="25">
        <f aca="true" t="shared" si="10" ref="D23:V23">D12/$C12*100</f>
        <v>100</v>
      </c>
      <c r="E23" s="46">
        <f t="shared" si="10"/>
        <v>0</v>
      </c>
      <c r="F23" s="8">
        <f t="shared" si="10"/>
        <v>0</v>
      </c>
      <c r="G23" s="46">
        <f t="shared" si="10"/>
        <v>0</v>
      </c>
      <c r="H23" s="8">
        <f t="shared" si="10"/>
        <v>0</v>
      </c>
      <c r="I23" s="8">
        <f t="shared" si="10"/>
        <v>100</v>
      </c>
      <c r="J23" s="46">
        <f t="shared" si="10"/>
        <v>0</v>
      </c>
      <c r="K23" s="9">
        <f t="shared" si="10"/>
        <v>0</v>
      </c>
      <c r="L23" s="46">
        <f t="shared" si="10"/>
        <v>0</v>
      </c>
      <c r="M23" s="7">
        <f t="shared" si="10"/>
        <v>0</v>
      </c>
      <c r="N23" s="46">
        <f t="shared" si="10"/>
        <v>0</v>
      </c>
      <c r="O23" s="9">
        <f t="shared" si="10"/>
        <v>0</v>
      </c>
      <c r="P23" s="7">
        <f t="shared" si="10"/>
        <v>0</v>
      </c>
      <c r="Q23" s="46">
        <f t="shared" si="7"/>
        <v>0</v>
      </c>
      <c r="R23" s="9">
        <f t="shared" si="10"/>
        <v>0</v>
      </c>
      <c r="S23" s="46">
        <f t="shared" si="10"/>
        <v>0</v>
      </c>
      <c r="T23" s="47">
        <f t="shared" si="10"/>
        <v>0</v>
      </c>
      <c r="U23" s="203">
        <f t="shared" si="10"/>
        <v>0</v>
      </c>
      <c r="V23" s="204">
        <f t="shared" si="10"/>
        <v>0</v>
      </c>
    </row>
    <row r="24" spans="2:22" s="29" customFormat="1" ht="13.5">
      <c r="B24" s="100" t="s">
        <v>33</v>
      </c>
      <c r="C24" s="6">
        <f t="shared" si="5"/>
        <v>100</v>
      </c>
      <c r="D24" s="25">
        <f aca="true" t="shared" si="11" ref="D24:V24">D13/$C13*100</f>
        <v>14.285714285714285</v>
      </c>
      <c r="E24" s="46">
        <f t="shared" si="11"/>
        <v>14.285714285714285</v>
      </c>
      <c r="F24" s="8">
        <f t="shared" si="11"/>
        <v>0</v>
      </c>
      <c r="G24" s="46">
        <f t="shared" si="11"/>
        <v>0</v>
      </c>
      <c r="H24" s="8">
        <f t="shared" si="11"/>
        <v>0</v>
      </c>
      <c r="I24" s="8">
        <f t="shared" si="11"/>
        <v>0</v>
      </c>
      <c r="J24" s="46">
        <f t="shared" si="11"/>
        <v>0</v>
      </c>
      <c r="K24" s="9">
        <f t="shared" si="11"/>
        <v>42.857142857142854</v>
      </c>
      <c r="L24" s="46">
        <f t="shared" si="11"/>
        <v>0</v>
      </c>
      <c r="M24" s="7">
        <f t="shared" si="11"/>
        <v>0</v>
      </c>
      <c r="N24" s="46">
        <f t="shared" si="11"/>
        <v>0</v>
      </c>
      <c r="O24" s="9">
        <f t="shared" si="11"/>
        <v>0</v>
      </c>
      <c r="P24" s="7">
        <f t="shared" si="11"/>
        <v>28.57142857142857</v>
      </c>
      <c r="Q24" s="46">
        <f t="shared" si="7"/>
        <v>14.285714285714285</v>
      </c>
      <c r="R24" s="9">
        <f t="shared" si="11"/>
        <v>0</v>
      </c>
      <c r="S24" s="46">
        <f t="shared" si="11"/>
        <v>0</v>
      </c>
      <c r="T24" s="47">
        <f t="shared" si="11"/>
        <v>0</v>
      </c>
      <c r="U24" s="203">
        <f t="shared" si="11"/>
        <v>0</v>
      </c>
      <c r="V24" s="204">
        <f t="shared" si="11"/>
        <v>0</v>
      </c>
    </row>
    <row r="25" spans="2:22" s="29" customFormat="1" ht="13.5">
      <c r="B25" s="100" t="s">
        <v>17</v>
      </c>
      <c r="C25" s="6">
        <f t="shared" si="5"/>
        <v>99.99999999999999</v>
      </c>
      <c r="D25" s="25">
        <f aca="true" t="shared" si="12" ref="D25:V25">D14/$C14*100</f>
        <v>38.164251207729464</v>
      </c>
      <c r="E25" s="46">
        <f t="shared" si="12"/>
        <v>15.942028985507244</v>
      </c>
      <c r="F25" s="8">
        <f t="shared" si="12"/>
        <v>22.22222222222222</v>
      </c>
      <c r="G25" s="46">
        <f t="shared" si="12"/>
        <v>0</v>
      </c>
      <c r="H25" s="8">
        <f t="shared" si="12"/>
        <v>0</v>
      </c>
      <c r="I25" s="8">
        <f t="shared" si="12"/>
        <v>0</v>
      </c>
      <c r="J25" s="46">
        <f t="shared" si="12"/>
        <v>0</v>
      </c>
      <c r="K25" s="9">
        <f t="shared" si="12"/>
        <v>32.367149758454104</v>
      </c>
      <c r="L25" s="46">
        <f t="shared" si="12"/>
        <v>0</v>
      </c>
      <c r="M25" s="7">
        <f t="shared" si="12"/>
        <v>0</v>
      </c>
      <c r="N25" s="46">
        <f t="shared" si="12"/>
        <v>0</v>
      </c>
      <c r="O25" s="9">
        <f t="shared" si="12"/>
        <v>0.966183574879227</v>
      </c>
      <c r="P25" s="7">
        <f t="shared" si="12"/>
        <v>23.67149758454106</v>
      </c>
      <c r="Q25" s="46">
        <f t="shared" si="7"/>
        <v>0</v>
      </c>
      <c r="R25" s="9">
        <f t="shared" si="12"/>
        <v>1.4492753623188406</v>
      </c>
      <c r="S25" s="46">
        <f t="shared" si="12"/>
        <v>3.3816425120772946</v>
      </c>
      <c r="T25" s="47">
        <f t="shared" si="12"/>
        <v>0</v>
      </c>
      <c r="U25" s="203">
        <f t="shared" si="12"/>
        <v>0.4830917874396135</v>
      </c>
      <c r="V25" s="204">
        <f t="shared" si="12"/>
        <v>0</v>
      </c>
    </row>
    <row r="26" spans="2:22" s="29" customFormat="1" ht="14.25" thickBot="1">
      <c r="B26" s="130" t="s">
        <v>18</v>
      </c>
      <c r="C26" s="48">
        <f t="shared" si="5"/>
        <v>100</v>
      </c>
      <c r="D26" s="28">
        <f aca="true" t="shared" si="13" ref="D26:V26">D15/$C15*100</f>
        <v>80.8080808080808</v>
      </c>
      <c r="E26" s="51">
        <f t="shared" si="13"/>
        <v>71.21212121212122</v>
      </c>
      <c r="F26" s="50">
        <f t="shared" si="13"/>
        <v>9.595959595959595</v>
      </c>
      <c r="G26" s="51">
        <f t="shared" si="13"/>
        <v>0</v>
      </c>
      <c r="H26" s="50">
        <f t="shared" si="13"/>
        <v>0</v>
      </c>
      <c r="I26" s="50">
        <f t="shared" si="13"/>
        <v>0</v>
      </c>
      <c r="J26" s="51">
        <f t="shared" si="13"/>
        <v>0</v>
      </c>
      <c r="K26" s="10">
        <f t="shared" si="13"/>
        <v>4.545454545454546</v>
      </c>
      <c r="L26" s="51">
        <f t="shared" si="13"/>
        <v>0.5050505050505051</v>
      </c>
      <c r="M26" s="49">
        <f t="shared" si="13"/>
        <v>0</v>
      </c>
      <c r="N26" s="51">
        <f t="shared" si="13"/>
        <v>0.5050505050505051</v>
      </c>
      <c r="O26" s="10">
        <f t="shared" si="13"/>
        <v>0.5050505050505051</v>
      </c>
      <c r="P26" s="49">
        <f t="shared" si="13"/>
        <v>6.0606060606060606</v>
      </c>
      <c r="Q26" s="51">
        <f t="shared" si="7"/>
        <v>0</v>
      </c>
      <c r="R26" s="10">
        <f t="shared" si="13"/>
        <v>1.0101010101010102</v>
      </c>
      <c r="S26" s="51">
        <f t="shared" si="13"/>
        <v>6.565656565656567</v>
      </c>
      <c r="T26" s="93">
        <f t="shared" si="13"/>
        <v>0</v>
      </c>
      <c r="U26" s="205">
        <f t="shared" si="13"/>
        <v>0</v>
      </c>
      <c r="V26" s="206">
        <f t="shared" si="13"/>
        <v>0</v>
      </c>
    </row>
    <row r="27" ht="13.5">
      <c r="V27" s="80"/>
    </row>
    <row r="28" spans="2:22" ht="13.5">
      <c r="B28" s="164" t="s">
        <v>54</v>
      </c>
      <c r="C28" s="67" t="s">
        <v>53</v>
      </c>
      <c r="V28" s="80"/>
    </row>
    <row r="29" spans="2:3" ht="13.5">
      <c r="B29" s="164" t="s">
        <v>55</v>
      </c>
      <c r="C29" s="67" t="s">
        <v>56</v>
      </c>
    </row>
  </sheetData>
  <sheetProtection/>
  <mergeCells count="24">
    <mergeCell ref="U3:V3"/>
    <mergeCell ref="U4:V4"/>
    <mergeCell ref="M3:N3"/>
    <mergeCell ref="M4:M5"/>
    <mergeCell ref="N4:N5"/>
    <mergeCell ref="O4:O5"/>
    <mergeCell ref="T4:T5"/>
    <mergeCell ref="K4:K5"/>
    <mergeCell ref="L4:L5"/>
    <mergeCell ref="P3:Q3"/>
    <mergeCell ref="P4:P5"/>
    <mergeCell ref="R4:R5"/>
    <mergeCell ref="S4:S5"/>
    <mergeCell ref="Q4:Q5"/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0.5905511811023623" bottom="0.3937007874015748" header="0.3937007874015748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2017-02-14T08:04:21Z</cp:lastPrinted>
  <dcterms:created xsi:type="dcterms:W3CDTF">2011-02-09T07:18:56Z</dcterms:created>
  <dcterms:modified xsi:type="dcterms:W3CDTF">2017-02-17T12:38:17Z</dcterms:modified>
  <cp:category/>
  <cp:version/>
  <cp:contentType/>
  <cp:contentStatus/>
</cp:coreProperties>
</file>